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585" windowWidth="11610" windowHeight="5265"/>
  </bookViews>
  <sheets>
    <sheet name="приложение  (2)" sheetId="5" r:id="rId1"/>
    <sheet name="приложение " sheetId="3" r:id="rId2"/>
    <sheet name="Лист1" sheetId="4" r:id="rId3"/>
  </sheets>
  <externalReferences>
    <externalReference r:id="rId4"/>
  </externalReferences>
  <definedNames>
    <definedName name="_xlnm.Database" localSheetId="0">[1]ТЕХАРАК!#REF!</definedName>
    <definedName name="_xlnm.Database">[1]ТЕХАРАК!#REF!</definedName>
    <definedName name="_xlnm.Print_Area" localSheetId="1">'приложение '!$3:$4</definedName>
    <definedName name="_xlnm.Print_Area" localSheetId="0">'приложение  (2)'!$A$1:$EB$31</definedName>
  </definedNames>
  <calcPr calcId="145621"/>
</workbook>
</file>

<file path=xl/calcChain.xml><?xml version="1.0" encoding="utf-8"?>
<calcChain xmlns="http://schemas.openxmlformats.org/spreadsheetml/2006/main">
  <c r="DX29" i="5" l="1"/>
  <c r="DU30" i="3"/>
  <c r="EA30" i="3"/>
  <c r="EB30" i="3"/>
  <c r="O28" i="5" l="1"/>
  <c r="O27" i="5"/>
  <c r="N27" i="5" s="1"/>
  <c r="O26" i="5"/>
  <c r="N26" i="5" s="1"/>
  <c r="O25" i="5"/>
  <c r="N25" i="5"/>
  <c r="O24" i="5"/>
  <c r="N24" i="5"/>
  <c r="O23" i="5"/>
  <c r="N23" i="5"/>
  <c r="O22" i="5"/>
  <c r="N22" i="5"/>
  <c r="O21" i="5"/>
  <c r="N21" i="5"/>
  <c r="O20" i="5"/>
  <c r="N20" i="5"/>
  <c r="O19" i="5"/>
  <c r="N19" i="5"/>
  <c r="O18" i="5"/>
  <c r="N18" i="5"/>
  <c r="O17" i="5"/>
  <c r="N17" i="5"/>
  <c r="O16" i="5"/>
  <c r="N16" i="5" s="1"/>
  <c r="O15" i="5"/>
  <c r="N15" i="5" s="1"/>
  <c r="O14" i="5"/>
  <c r="N14" i="5" s="1"/>
  <c r="O13" i="5"/>
  <c r="N13" i="5" s="1"/>
  <c r="O12" i="5"/>
  <c r="N12" i="5" s="1"/>
  <c r="O11" i="5"/>
  <c r="N11" i="5" s="1"/>
  <c r="O10" i="5"/>
  <c r="N10" i="5" s="1"/>
  <c r="O9" i="5"/>
  <c r="N9" i="5" s="1"/>
  <c r="O8" i="5"/>
  <c r="N8" i="5" s="1"/>
  <c r="O7" i="5"/>
  <c r="N7" i="5" s="1"/>
  <c r="O6" i="5"/>
  <c r="N6" i="5" s="1"/>
  <c r="CN5" i="5"/>
  <c r="CC5" i="5"/>
  <c r="BY5" i="5"/>
  <c r="CB5" i="5" s="1"/>
  <c r="CF5" i="5" s="1"/>
  <c r="BU5" i="5"/>
  <c r="O5" i="5"/>
  <c r="N5" i="5" s="1"/>
  <c r="CW5" i="5" l="1"/>
  <c r="CX5" i="5" s="1"/>
  <c r="DW30" i="3"/>
  <c r="DV30" i="3"/>
  <c r="O12" i="3" l="1"/>
  <c r="N12" i="3" s="1"/>
  <c r="O20" i="3"/>
  <c r="N20" i="3" s="1"/>
  <c r="O19" i="3"/>
  <c r="N19" i="3" s="1"/>
  <c r="O28" i="3"/>
  <c r="N28" i="3" s="1"/>
  <c r="O27" i="3"/>
  <c r="N27" i="3" s="1"/>
  <c r="O26" i="3"/>
  <c r="N26" i="3" s="1"/>
  <c r="O22" i="3"/>
  <c r="N22" i="3" s="1"/>
  <c r="O17" i="3"/>
  <c r="O18" i="3"/>
  <c r="N18" i="3" s="1"/>
  <c r="O14" i="3"/>
  <c r="N14" i="3" s="1"/>
  <c r="O16" i="3"/>
  <c r="N16" i="3" s="1"/>
  <c r="O15" i="3"/>
  <c r="N15" i="3" s="1"/>
  <c r="DX19" i="3"/>
  <c r="DZ19" i="3" s="1"/>
  <c r="DY19" i="3"/>
  <c r="DX20" i="3"/>
  <c r="DZ20" i="3" s="1"/>
  <c r="DY20" i="3"/>
  <c r="DX12" i="3"/>
  <c r="DZ12" i="3" s="1"/>
  <c r="DY12" i="3"/>
  <c r="DX28" i="3"/>
  <c r="DZ28" i="3" s="1"/>
  <c r="DY28" i="3"/>
  <c r="DX27" i="3"/>
  <c r="DZ27" i="3" s="1"/>
  <c r="DY27" i="3"/>
  <c r="DX22" i="3"/>
  <c r="DZ22" i="3" s="1"/>
  <c r="DY22" i="3"/>
  <c r="DX26" i="3"/>
  <c r="DZ26" i="3" s="1"/>
  <c r="DY26" i="3"/>
  <c r="DX18" i="3"/>
  <c r="DZ18" i="3" s="1"/>
  <c r="DY18" i="3"/>
  <c r="DX17" i="3"/>
  <c r="DZ17" i="3" s="1"/>
  <c r="DY17" i="3"/>
  <c r="DX16" i="3"/>
  <c r="DY16" i="3"/>
  <c r="DZ16" i="3"/>
  <c r="DX14" i="3"/>
  <c r="DZ14" i="3" s="1"/>
  <c r="DY14" i="3"/>
  <c r="DY15" i="3"/>
  <c r="DX15" i="3"/>
  <c r="DZ15" i="3" s="1"/>
  <c r="O25" i="3"/>
  <c r="N25" i="3" s="1"/>
  <c r="O24" i="3"/>
  <c r="N24" i="3" s="1"/>
  <c r="O23" i="3"/>
  <c r="N23" i="3" s="1"/>
  <c r="O9" i="3"/>
  <c r="N9" i="3" s="1"/>
  <c r="O8" i="3"/>
  <c r="N8" i="3" s="1"/>
  <c r="O21" i="3"/>
  <c r="N21" i="3" s="1"/>
  <c r="O7" i="3"/>
  <c r="N7" i="3" s="1"/>
  <c r="O11" i="3" l="1"/>
  <c r="N11" i="3" s="1"/>
  <c r="O13" i="3"/>
  <c r="N13" i="3" s="1"/>
  <c r="O10" i="3"/>
  <c r="N10" i="3" s="1"/>
  <c r="O29" i="3"/>
  <c r="O6" i="3"/>
  <c r="N6" i="3" s="1"/>
  <c r="O5" i="3"/>
  <c r="N5" i="3" s="1"/>
  <c r="BU5" i="3"/>
  <c r="BY5" i="3"/>
  <c r="CB5" i="3" s="1"/>
  <c r="CF5" i="3" s="1"/>
  <c r="CC5" i="3"/>
  <c r="CN5" i="3"/>
  <c r="DX5" i="3"/>
  <c r="DY5" i="3"/>
  <c r="DX6" i="3"/>
  <c r="DZ6" i="3" s="1"/>
  <c r="DY6" i="3"/>
  <c r="DX29" i="3"/>
  <c r="DZ29" i="3" s="1"/>
  <c r="DY29" i="3"/>
  <c r="DX10" i="3"/>
  <c r="DZ10" i="3" s="1"/>
  <c r="DY10" i="3"/>
  <c r="DX13" i="3"/>
  <c r="DZ13" i="3" s="1"/>
  <c r="DY13" i="3"/>
  <c r="DX11" i="3"/>
  <c r="DZ11" i="3" s="1"/>
  <c r="DY11" i="3"/>
  <c r="DX7" i="3"/>
  <c r="DZ7" i="3" s="1"/>
  <c r="DY7" i="3"/>
  <c r="DX21" i="3"/>
  <c r="DZ21" i="3" s="1"/>
  <c r="DY21" i="3"/>
  <c r="DX8" i="3"/>
  <c r="DY8" i="3"/>
  <c r="DZ8" i="3"/>
  <c r="DX9" i="3"/>
  <c r="DZ9" i="3" s="1"/>
  <c r="DY9" i="3"/>
  <c r="DX23" i="3"/>
  <c r="DZ23" i="3" s="1"/>
  <c r="DY23" i="3"/>
  <c r="DX24" i="3"/>
  <c r="DZ24" i="3" s="1"/>
  <c r="DY24" i="3"/>
  <c r="DX25" i="3"/>
  <c r="DZ25" i="3" s="1"/>
  <c r="DY25" i="3"/>
  <c r="DN30" i="3"/>
  <c r="DO30" i="3"/>
  <c r="DZ5" i="3" l="1"/>
  <c r="DZ30" i="3" s="1"/>
  <c r="DX30" i="3"/>
  <c r="DY30" i="3"/>
  <c r="CW5" i="3"/>
  <c r="CX5" i="3" s="1"/>
  <c r="DW29" i="5" l="1"/>
  <c r="DV29" i="5"/>
  <c r="DU29" i="5"/>
  <c r="DO29" i="5"/>
  <c r="DN29" i="5"/>
  <c r="DY29" i="5" l="1"/>
  <c r="DZ29" i="5"/>
  <c r="CM1" i="4" l="1"/>
  <c r="BX1" i="4"/>
  <c r="CA1" i="4" s="1"/>
  <c r="BT1" i="4"/>
  <c r="N1" i="4"/>
  <c r="M1" i="4" s="1"/>
  <c r="CV1" i="4" l="1"/>
  <c r="CW1" i="4" s="1"/>
</calcChain>
</file>

<file path=xl/sharedStrings.xml><?xml version="1.0" encoding="utf-8"?>
<sst xmlns="http://schemas.openxmlformats.org/spreadsheetml/2006/main" count="558" uniqueCount="122">
  <si>
    <t>51:П:НЖ-</t>
  </si>
  <si>
    <t>п</t>
  </si>
  <si>
    <t>51:О:НЖ-</t>
  </si>
  <si>
    <t>о</t>
  </si>
  <si>
    <t xml:space="preserve"> -</t>
  </si>
  <si>
    <t>кирп.</t>
  </si>
  <si>
    <t>кр.пан.</t>
  </si>
  <si>
    <t>нежилые помещения в жилом доме</t>
  </si>
  <si>
    <t>51:Л:НЖ-</t>
  </si>
  <si>
    <t>г.Мурманск,</t>
  </si>
  <si>
    <t>л</t>
  </si>
  <si>
    <t>нж-</t>
  </si>
  <si>
    <t>л-</t>
  </si>
  <si>
    <t>ИТОГО:</t>
  </si>
  <si>
    <t>№ п/п</t>
  </si>
  <si>
    <t>№ п/п в приложении № 1 к решению Мурманского городского Совета от 30.05.2005                 № 9-104</t>
  </si>
  <si>
    <t>Тип                 муниципального объекта недвижимости</t>
  </si>
  <si>
    <t>Реестровый номер</t>
  </si>
  <si>
    <t>Адрес объекта недвижимости</t>
  </si>
  <si>
    <t>Общая площадь муниципального объекта недвижимости (кв.м)</t>
  </si>
  <si>
    <t>В том числе площадь  подвала (кв.м)</t>
  </si>
  <si>
    <t>исключить из общей</t>
  </si>
  <si>
    <t>исключить из подвала</t>
  </si>
  <si>
    <t>Балансовая стоимость на 01.04.2005 (руб.)</t>
  </si>
  <si>
    <t>Невского, 95</t>
  </si>
  <si>
    <t>01010295</t>
  </si>
  <si>
    <t>Невского д.95</t>
  </si>
  <si>
    <t xml:space="preserve">Невского д.95                  </t>
  </si>
  <si>
    <t>Общая площадь 9-104</t>
  </si>
  <si>
    <t>Площадь подвала 9-104</t>
  </si>
  <si>
    <t>Балансовая 9-104</t>
  </si>
  <si>
    <t>В том числе площадь  подвала (кв.м)    в 9-104</t>
  </si>
  <si>
    <t>Общая площадь муниципального объекта недвижимости (кв.м)                       в 9-104</t>
  </si>
  <si>
    <t>Общая площадь муниципального объекта недвижимости (кв.м)                       исключаемая</t>
  </si>
  <si>
    <t>В том числе площадь  подвала (кв.м)    исключаемая</t>
  </si>
  <si>
    <t>Балансовая стоимость на 01.04.2005 (руб.) в 9-104</t>
  </si>
  <si>
    <t>Аскольдовцев, 24</t>
  </si>
  <si>
    <t>01010222</t>
  </si>
  <si>
    <t>Аскольдовцев д.24</t>
  </si>
  <si>
    <t xml:space="preserve">Аскольдовцев д.24              </t>
  </si>
  <si>
    <t>Гагарина, 3</t>
  </si>
  <si>
    <t>01010065</t>
  </si>
  <si>
    <t>Гагарина д.3</t>
  </si>
  <si>
    <t>нежилые отдельно стоящие здания</t>
  </si>
  <si>
    <t>01012960</t>
  </si>
  <si>
    <t>Генералова д. 10</t>
  </si>
  <si>
    <t>пр.Г.-североморцев, 11к.1</t>
  </si>
  <si>
    <t>01010081</t>
  </si>
  <si>
    <t>пр.Г.-североморцев, 9 к1</t>
  </si>
  <si>
    <t>01010079</t>
  </si>
  <si>
    <t>пр.Г.-североморцев, 65</t>
  </si>
  <si>
    <t>01010385</t>
  </si>
  <si>
    <t>пр.Г.-североморцев д.65</t>
  </si>
  <si>
    <t>Ковалева, 14</t>
  </si>
  <si>
    <t xml:space="preserve"> --</t>
  </si>
  <si>
    <t>01010235</t>
  </si>
  <si>
    <t>Ковалева д.14</t>
  </si>
  <si>
    <t>Маклакова, 16</t>
  </si>
  <si>
    <t>01010919</t>
  </si>
  <si>
    <t>Маклакова д.16</t>
  </si>
  <si>
    <t>Нахимова, 32</t>
  </si>
  <si>
    <t>01012394</t>
  </si>
  <si>
    <t>Нахимова д.32</t>
  </si>
  <si>
    <t>Пищевиков, 10/11</t>
  </si>
  <si>
    <t>01010047</t>
  </si>
  <si>
    <t>Пищевиков д.10/11</t>
  </si>
  <si>
    <t xml:space="preserve">Полярные Зори, 13 </t>
  </si>
  <si>
    <t>01010773</t>
  </si>
  <si>
    <t>Полярные Зори д.13</t>
  </si>
  <si>
    <t>Радищева, 9</t>
  </si>
  <si>
    <t>01013363</t>
  </si>
  <si>
    <t>Радищева д.9</t>
  </si>
  <si>
    <t>Самойловой, 14</t>
  </si>
  <si>
    <t>01010641</t>
  </si>
  <si>
    <t>Самойловой д.14</t>
  </si>
  <si>
    <t>01010644</t>
  </si>
  <si>
    <t>Сафонова, 17</t>
  </si>
  <si>
    <t>01012389</t>
  </si>
  <si>
    <t>Сафонова д.17</t>
  </si>
  <si>
    <t xml:space="preserve">Сафонова, 5 </t>
  </si>
  <si>
    <t>01010437</t>
  </si>
  <si>
    <t>Сафонова д.5</t>
  </si>
  <si>
    <t>Сафонова, 14</t>
  </si>
  <si>
    <t>01010588</t>
  </si>
  <si>
    <t>Сафонова д.14</t>
  </si>
  <si>
    <t>Свердлова, 58</t>
  </si>
  <si>
    <t>01010164</t>
  </si>
  <si>
    <t xml:space="preserve">Свердлова д.58 </t>
  </si>
  <si>
    <t xml:space="preserve"> нежилые отдельно стоящие здания</t>
  </si>
  <si>
    <t xml:space="preserve">Свердлова д.46                 </t>
  </si>
  <si>
    <t>Перовской, 8</t>
  </si>
  <si>
    <t>Перовской д.8</t>
  </si>
  <si>
    <t>Театральный бульвар, 9</t>
  </si>
  <si>
    <t>01011187</t>
  </si>
  <si>
    <t>Театральный бульвар д.9</t>
  </si>
  <si>
    <t xml:space="preserve">Флотский проезд 1, </t>
  </si>
  <si>
    <t>01011077</t>
  </si>
  <si>
    <t>пан.кир.</t>
  </si>
  <si>
    <t>Челюскинцев, 35</t>
  </si>
  <si>
    <t>жд</t>
  </si>
  <si>
    <t>01013370</t>
  </si>
  <si>
    <t>Челюскинцев д.35</t>
  </si>
  <si>
    <t>Ч.-Лучинского, 13</t>
  </si>
  <si>
    <t>01010272</t>
  </si>
  <si>
    <t>Ч.-Лучинского д.13</t>
  </si>
  <si>
    <t>Ч.-Лучинского, 48 к.1</t>
  </si>
  <si>
    <t>01010245</t>
  </si>
  <si>
    <t>Ч.-Лучинского д.48 корп.1</t>
  </si>
  <si>
    <t>пр.Г.-североморцев, 71</t>
  </si>
  <si>
    <t>01010388</t>
  </si>
  <si>
    <t>пр.Г.-североморцев д.71</t>
  </si>
  <si>
    <t>Приложение к решению Совета депутатов города Мурманска                                                                                                                          от ____________ №____________</t>
  </si>
  <si>
    <t>Перечень изменений в приложение № 1 к решению Мурманского городского Совета от 30.05.2005 № 9-104 "О реестре муниципального имущества города Мурманска" (в ред. решений Совета депутатов города Мурманска от 12.10.2012 № 53-720, от 03.12.2012 № 55-753, от 01.04.2013 № 60-831, от 30.05.2013 № 62-866, от 01.11.2013 № 65-931, от 25.12.2013 № 68-965, от 30.05.2014 № 74-1074, от 30.10.2014 № 2-31, от 26.02.2015 № 9-115, от 29.10.2015 № 17-267, от 31.03.2016 № 24-369, от 23.06.2016 №27-423, от 27.09.2016 № 29-512)</t>
  </si>
  <si>
    <t>пр.Г.-североморцев д.11 корп.1</t>
  </si>
  <si>
    <t>пр.Г.-североморцев д.9 корп. 1</t>
  </si>
  <si>
    <t>Флотский проезд д.1</t>
  </si>
  <si>
    <t>Т.И. Прямикова</t>
  </si>
  <si>
    <t xml:space="preserve">Исполняющей обязанности главы муниципального образования          
город Мурманск                                                                                                                                                                                                                     Т.И. Прямикова
</t>
  </si>
  <si>
    <t xml:space="preserve">Временно исполняющий полномочия главы                                                                                                                                                                  </t>
  </si>
  <si>
    <t xml:space="preserve">муниципального образования город Мурманск          </t>
  </si>
  <si>
    <t>Изменения в приложение № 1 к решению Мурманского городского Совета от 30.05.2009 № 9-104                                                                                                                  (в редакции решения Совета депутатов города Мурманска от 27.09.2016 № 29-512)</t>
  </si>
  <si>
    <t>Приложение к решению                                                                                                      Совета депутатов города Мурманска                                                                                                                    от 20.12.2016 № 32-576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</si>
</sst>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#,##0_р_."/>
    <numFmt numFmtId="167" formatCode="_(* #,##0_);_(* \(#,##0\);_(* &quot;-&quot;??_);_(@_)"/>
    <numFmt numFmtId="168" formatCode="0000"/>
  </numFmts>
  <fonts count="8" x14ac:knownFonts="1">
    <font>
      <sz val="12"/>
      <name val="Times New Roman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2" fillId="0" borderId="0"/>
    <xf numFmtId="164" fontId="1" fillId="0" borderId="0" applyFont="0" applyFill="0" applyBorder="0" applyAlignment="0" applyProtection="0"/>
  </cellStyleXfs>
  <cellXfs count="358">
    <xf numFmtId="0" fontId="0" fillId="0" borderId="0" xfId="0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4" fontId="3" fillId="0" borderId="0" xfId="0" applyNumberFormat="1" applyFont="1" applyFill="1"/>
    <xf numFmtId="4" fontId="3" fillId="0" borderId="0" xfId="0" applyNumberFormat="1" applyFont="1" applyFill="1" applyAlignment="1">
      <alignment horizontal="right"/>
    </xf>
    <xf numFmtId="168" fontId="3" fillId="0" borderId="4" xfId="2" applyNumberFormat="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right" vertical="center" wrapText="1"/>
    </xf>
    <xf numFmtId="168" fontId="3" fillId="0" borderId="5" xfId="2" applyNumberFormat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167" fontId="3" fillId="0" borderId="3" xfId="4" applyNumberFormat="1" applyFont="1" applyFill="1" applyBorder="1" applyAlignment="1">
      <alignment horizontal="center" vertical="center" wrapText="1"/>
    </xf>
    <xf numFmtId="3" fontId="3" fillId="0" borderId="3" xfId="4" applyNumberFormat="1" applyFont="1" applyFill="1" applyBorder="1" applyAlignment="1">
      <alignment horizontal="right" vertical="center" wrapText="1"/>
    </xf>
    <xf numFmtId="167" fontId="3" fillId="0" borderId="3" xfId="4" applyNumberFormat="1" applyFont="1" applyFill="1" applyBorder="1" applyAlignment="1">
      <alignment vertical="center" wrapText="1"/>
    </xf>
    <xf numFmtId="166" fontId="3" fillId="0" borderId="3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3" applyFont="1" applyFill="1" applyBorder="1" applyAlignment="1">
      <alignment horizontal="right" vertical="center" wrapText="1"/>
    </xf>
    <xf numFmtId="0" fontId="3" fillId="0" borderId="3" xfId="3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left" vertical="center" wrapText="1"/>
    </xf>
    <xf numFmtId="0" fontId="3" fillId="0" borderId="3" xfId="3" applyFont="1" applyFill="1" applyBorder="1" applyAlignment="1">
      <alignment vertical="center" wrapText="1"/>
    </xf>
    <xf numFmtId="4" fontId="3" fillId="0" borderId="3" xfId="3" applyNumberFormat="1" applyFont="1" applyFill="1" applyBorder="1" applyAlignment="1">
      <alignment vertical="center" wrapText="1"/>
    </xf>
    <xf numFmtId="4" fontId="3" fillId="0" borderId="3" xfId="2" applyNumberFormat="1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vertical="center" wrapText="1"/>
    </xf>
    <xf numFmtId="4" fontId="3" fillId="0" borderId="3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left" vertical="top" wrapText="1"/>
    </xf>
    <xf numFmtId="4" fontId="3" fillId="0" borderId="3" xfId="2" applyNumberFormat="1" applyFont="1" applyFill="1" applyBorder="1" applyAlignment="1">
      <alignment horizontal="right" vertical="center" wrapText="1"/>
    </xf>
    <xf numFmtId="4" fontId="3" fillId="0" borderId="3" xfId="2" applyNumberFormat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vertical="center" wrapText="1"/>
    </xf>
    <xf numFmtId="4" fontId="3" fillId="0" borderId="3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left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167" fontId="3" fillId="0" borderId="0" xfId="4" applyNumberFormat="1" applyFont="1" applyFill="1" applyBorder="1" applyAlignment="1">
      <alignment horizontal="center" vertical="center" wrapText="1"/>
    </xf>
    <xf numFmtId="3" fontId="3" fillId="0" borderId="0" xfId="4" applyNumberFormat="1" applyFont="1" applyFill="1" applyBorder="1" applyAlignment="1">
      <alignment horizontal="right" vertical="center" wrapText="1"/>
    </xf>
    <xf numFmtId="0" fontId="3" fillId="0" borderId="0" xfId="3" applyFont="1" applyFill="1" applyBorder="1" applyAlignment="1">
      <alignment horizontal="right" vertical="center" wrapText="1"/>
    </xf>
    <xf numFmtId="0" fontId="3" fillId="0" borderId="0" xfId="3" applyFont="1" applyFill="1" applyBorder="1" applyAlignment="1">
      <alignment horizontal="center" vertical="center" wrapText="1"/>
    </xf>
    <xf numFmtId="0" fontId="3" fillId="0" borderId="0" xfId="3" applyFont="1" applyFill="1" applyBorder="1" applyAlignment="1">
      <alignment horizontal="left" vertical="center" wrapText="1"/>
    </xf>
    <xf numFmtId="0" fontId="3" fillId="0" borderId="0" xfId="3" applyFont="1" applyFill="1" applyBorder="1" applyAlignment="1">
      <alignment vertical="center" wrapText="1"/>
    </xf>
    <xf numFmtId="4" fontId="3" fillId="0" borderId="0" xfId="3" applyNumberFormat="1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4" fontId="3" fillId="0" borderId="3" xfId="3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2" applyFont="1" applyFill="1" applyBorder="1" applyAlignment="1">
      <alignment horizontal="center" vertical="center" wrapText="1"/>
    </xf>
    <xf numFmtId="0" fontId="3" fillId="0" borderId="0" xfId="2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right" vertical="center" wrapText="1"/>
    </xf>
    <xf numFmtId="168" fontId="5" fillId="0" borderId="4" xfId="2" applyNumberFormat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Continuous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167" fontId="5" fillId="0" borderId="3" xfId="4" applyNumberFormat="1" applyFont="1" applyFill="1" applyBorder="1" applyAlignment="1">
      <alignment horizontal="center" vertical="center" wrapText="1"/>
    </xf>
    <xf numFmtId="3" fontId="5" fillId="0" borderId="3" xfId="4" applyNumberFormat="1" applyFont="1" applyFill="1" applyBorder="1" applyAlignment="1">
      <alignment horizontal="right" vertical="center" wrapText="1"/>
    </xf>
    <xf numFmtId="167" fontId="5" fillId="0" borderId="3" xfId="4" applyNumberFormat="1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166" fontId="5" fillId="0" borderId="3" xfId="0" applyNumberFormat="1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3" applyFont="1" applyFill="1" applyBorder="1" applyAlignment="1">
      <alignment horizontal="right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left" vertical="center" wrapText="1"/>
    </xf>
    <xf numFmtId="0" fontId="5" fillId="0" borderId="3" xfId="3" applyFont="1" applyFill="1" applyBorder="1" applyAlignment="1">
      <alignment vertical="center" wrapText="1"/>
    </xf>
    <xf numFmtId="4" fontId="5" fillId="0" borderId="3" xfId="3" applyNumberFormat="1" applyFont="1" applyFill="1" applyBorder="1" applyAlignment="1">
      <alignment vertical="center" wrapText="1"/>
    </xf>
    <xf numFmtId="4" fontId="5" fillId="0" borderId="3" xfId="2" applyNumberFormat="1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4" fontId="5" fillId="0" borderId="3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165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center" vertical="center" wrapText="1"/>
    </xf>
    <xf numFmtId="4" fontId="3" fillId="2" borderId="0" xfId="0" applyNumberFormat="1" applyFont="1" applyFill="1" applyAlignment="1">
      <alignment horizontal="center" vertical="center"/>
    </xf>
    <xf numFmtId="4" fontId="3" fillId="2" borderId="3" xfId="0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>
      <alignment horizontal="center" vertical="center" wrapText="1"/>
    </xf>
    <xf numFmtId="4" fontId="3" fillId="4" borderId="3" xfId="0" applyNumberFormat="1" applyFont="1" applyFill="1" applyBorder="1" applyAlignment="1">
      <alignment horizontal="center" vertical="center" wrapText="1"/>
    </xf>
    <xf numFmtId="0" fontId="3" fillId="4" borderId="3" xfId="2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4" fontId="3" fillId="4" borderId="3" xfId="2" applyNumberFormat="1" applyFont="1" applyFill="1" applyBorder="1" applyAlignment="1">
      <alignment horizontal="center" vertical="center" wrapText="1"/>
    </xf>
    <xf numFmtId="4" fontId="3" fillId="5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wrapText="1"/>
    </xf>
    <xf numFmtId="0" fontId="3" fillId="0" borderId="5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6" fillId="0" borderId="0" xfId="0" applyFont="1" applyFill="1"/>
    <xf numFmtId="4" fontId="6" fillId="0" borderId="0" xfId="0" applyNumberFormat="1" applyFont="1" applyFill="1"/>
    <xf numFmtId="4" fontId="6" fillId="0" borderId="0" xfId="0" applyNumberFormat="1" applyFont="1" applyFill="1" applyAlignment="1">
      <alignment horizontal="right"/>
    </xf>
    <xf numFmtId="4" fontId="6" fillId="5" borderId="0" xfId="0" applyNumberFormat="1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4" fontId="6" fillId="4" borderId="3" xfId="0" applyNumberFormat="1" applyFont="1" applyFill="1" applyBorder="1" applyAlignment="1">
      <alignment horizontal="center" vertical="center" wrapText="1"/>
    </xf>
    <xf numFmtId="0" fontId="6" fillId="4" borderId="3" xfId="2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4" fontId="6" fillId="4" borderId="3" xfId="2" applyNumberFormat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left" vertical="center" wrapText="1"/>
    </xf>
    <xf numFmtId="167" fontId="3" fillId="6" borderId="3" xfId="4" applyNumberFormat="1" applyFont="1" applyFill="1" applyBorder="1" applyAlignment="1">
      <alignment horizontal="center" vertical="center" wrapText="1"/>
    </xf>
    <xf numFmtId="3" fontId="3" fillId="6" borderId="3" xfId="4" applyNumberFormat="1" applyFont="1" applyFill="1" applyBorder="1" applyAlignment="1">
      <alignment horizontal="right" vertical="center" wrapText="1"/>
    </xf>
    <xf numFmtId="167" fontId="3" fillId="6" borderId="3" xfId="4" applyNumberFormat="1" applyFont="1" applyFill="1" applyBorder="1" applyAlignment="1">
      <alignment vertical="center" wrapText="1"/>
    </xf>
    <xf numFmtId="0" fontId="3" fillId="6" borderId="3" xfId="0" applyFont="1" applyFill="1" applyBorder="1" applyAlignment="1">
      <alignment horizontal="center" vertical="center" wrapText="1"/>
    </xf>
    <xf numFmtId="166" fontId="3" fillId="6" borderId="3" xfId="0" applyNumberFormat="1" applyFont="1" applyFill="1" applyBorder="1" applyAlignment="1">
      <alignment vertical="center" wrapText="1"/>
    </xf>
    <xf numFmtId="0" fontId="3" fillId="6" borderId="3" xfId="0" applyFont="1" applyFill="1" applyBorder="1" applyAlignment="1">
      <alignment vertical="center" wrapText="1"/>
    </xf>
    <xf numFmtId="0" fontId="3" fillId="6" borderId="3" xfId="3" applyFont="1" applyFill="1" applyBorder="1" applyAlignment="1">
      <alignment horizontal="right" vertical="center" wrapText="1"/>
    </xf>
    <xf numFmtId="0" fontId="3" fillId="6" borderId="3" xfId="3" applyFont="1" applyFill="1" applyBorder="1" applyAlignment="1">
      <alignment horizontal="center" vertical="center" wrapText="1"/>
    </xf>
    <xf numFmtId="0" fontId="3" fillId="6" borderId="3" xfId="3" applyFont="1" applyFill="1" applyBorder="1" applyAlignment="1">
      <alignment horizontal="left" vertical="center" wrapText="1"/>
    </xf>
    <xf numFmtId="0" fontId="3" fillId="6" borderId="3" xfId="3" applyFont="1" applyFill="1" applyBorder="1" applyAlignment="1">
      <alignment vertical="center" wrapText="1"/>
    </xf>
    <xf numFmtId="4" fontId="3" fillId="6" borderId="3" xfId="3" applyNumberFormat="1" applyFont="1" applyFill="1" applyBorder="1" applyAlignment="1">
      <alignment vertical="center" wrapText="1"/>
    </xf>
    <xf numFmtId="4" fontId="3" fillId="6" borderId="3" xfId="0" applyNumberFormat="1" applyFont="1" applyFill="1" applyBorder="1" applyAlignment="1">
      <alignment vertical="center" wrapText="1"/>
    </xf>
    <xf numFmtId="4" fontId="3" fillId="6" borderId="1" xfId="0" applyNumberFormat="1" applyFont="1" applyFill="1" applyBorder="1" applyAlignment="1">
      <alignment vertical="center" wrapText="1"/>
    </xf>
    <xf numFmtId="0" fontId="3" fillId="6" borderId="1" xfId="0" applyFont="1" applyFill="1" applyBorder="1" applyAlignment="1">
      <alignment horizontal="center" vertical="center" wrapText="1"/>
    </xf>
    <xf numFmtId="2" fontId="3" fillId="6" borderId="3" xfId="0" applyNumberFormat="1" applyFont="1" applyFill="1" applyBorder="1" applyAlignment="1">
      <alignment horizontal="center" vertical="center" wrapText="1"/>
    </xf>
    <xf numFmtId="165" fontId="3" fillId="6" borderId="3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horizontal="left" vertical="top" wrapText="1"/>
    </xf>
    <xf numFmtId="0" fontId="3" fillId="6" borderId="0" xfId="0" applyFont="1" applyFill="1" applyBorder="1" applyAlignment="1">
      <alignment vertical="center" wrapText="1"/>
    </xf>
    <xf numFmtId="4" fontId="3" fillId="6" borderId="3" xfId="0" applyNumberFormat="1" applyFont="1" applyFill="1" applyBorder="1" applyAlignment="1">
      <alignment horizontal="right" vertical="center" wrapText="1"/>
    </xf>
    <xf numFmtId="4" fontId="3" fillId="6" borderId="3" xfId="2" applyNumberFormat="1" applyFont="1" applyFill="1" applyBorder="1" applyAlignment="1">
      <alignment vertical="center" wrapText="1"/>
    </xf>
    <xf numFmtId="0" fontId="3" fillId="0" borderId="3" xfId="2" applyFont="1" applyFill="1" applyBorder="1" applyAlignment="1">
      <alignment horizontal="center" vertical="center" wrapText="1"/>
    </xf>
    <xf numFmtId="4" fontId="3" fillId="2" borderId="3" xfId="3" applyNumberFormat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Continuous" vertical="center" wrapText="1"/>
    </xf>
    <xf numFmtId="0" fontId="3" fillId="0" borderId="5" xfId="3" applyFont="1" applyFill="1" applyBorder="1" applyAlignment="1">
      <alignment vertical="center" wrapText="1"/>
    </xf>
    <xf numFmtId="0" fontId="3" fillId="5" borderId="3" xfId="2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right" vertical="center" wrapText="1"/>
    </xf>
    <xf numFmtId="168" fontId="3" fillId="5" borderId="4" xfId="2" applyNumberFormat="1" applyFont="1" applyFill="1" applyBorder="1" applyAlignment="1">
      <alignment horizontal="left" vertical="center" wrapText="1"/>
    </xf>
    <xf numFmtId="0" fontId="3" fillId="5" borderId="1" xfId="2" applyFont="1" applyFill="1" applyBorder="1" applyAlignment="1">
      <alignment horizontal="center" vertical="center" wrapText="1"/>
    </xf>
    <xf numFmtId="0" fontId="3" fillId="5" borderId="2" xfId="2" applyFont="1" applyFill="1" applyBorder="1" applyAlignment="1">
      <alignment horizontal="center" vertical="center" wrapText="1"/>
    </xf>
    <xf numFmtId="0" fontId="3" fillId="5" borderId="2" xfId="2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 wrapText="1"/>
    </xf>
    <xf numFmtId="0" fontId="3" fillId="5" borderId="2" xfId="2" applyFont="1" applyFill="1" applyBorder="1" applyAlignment="1">
      <alignment horizontal="centerContinuous" vertical="center" wrapText="1"/>
    </xf>
    <xf numFmtId="168" fontId="3" fillId="5" borderId="5" xfId="2" applyNumberFormat="1" applyFont="1" applyFill="1" applyBorder="1" applyAlignment="1">
      <alignment horizontal="left" vertical="center" wrapText="1"/>
    </xf>
    <xf numFmtId="4" fontId="3" fillId="5" borderId="2" xfId="3" applyNumberFormat="1" applyFont="1" applyFill="1" applyBorder="1" applyAlignment="1">
      <alignment horizontal="right" vertical="center" wrapText="1"/>
    </xf>
    <xf numFmtId="0" fontId="3" fillId="5" borderId="5" xfId="3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left" vertical="center" wrapText="1"/>
    </xf>
    <xf numFmtId="165" fontId="3" fillId="5" borderId="2" xfId="0" applyNumberFormat="1" applyFont="1" applyFill="1" applyBorder="1" applyAlignment="1">
      <alignment horizontal="center" vertical="center" wrapText="1"/>
    </xf>
    <xf numFmtId="0" fontId="3" fillId="5" borderId="2" xfId="3" applyFont="1" applyFill="1" applyBorder="1" applyAlignment="1">
      <alignment vertical="center" wrapText="1"/>
    </xf>
    <xf numFmtId="0" fontId="3" fillId="5" borderId="2" xfId="0" applyFont="1" applyFill="1" applyBorder="1" applyAlignment="1">
      <alignment horizontal="centerContinuous" vertical="center" wrapText="1"/>
    </xf>
    <xf numFmtId="165" fontId="3" fillId="5" borderId="2" xfId="0" applyNumberFormat="1" applyFont="1" applyFill="1" applyBorder="1" applyAlignment="1">
      <alignment vertical="center" wrapText="1"/>
    </xf>
    <xf numFmtId="4" fontId="3" fillId="5" borderId="2" xfId="3" applyNumberFormat="1" applyFont="1" applyFill="1" applyBorder="1" applyAlignment="1">
      <alignment horizontal="center" vertical="center" wrapText="1"/>
    </xf>
    <xf numFmtId="4" fontId="3" fillId="5" borderId="3" xfId="3" applyNumberFormat="1" applyFont="1" applyFill="1" applyBorder="1" applyAlignment="1">
      <alignment horizontal="center" vertical="center" wrapText="1"/>
    </xf>
    <xf numFmtId="4" fontId="3" fillId="5" borderId="3" xfId="2" applyNumberFormat="1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left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right" vertical="center" wrapText="1"/>
    </xf>
    <xf numFmtId="168" fontId="1" fillId="0" borderId="5" xfId="2" applyNumberFormat="1" applyFont="1" applyFill="1" applyBorder="1" applyAlignment="1">
      <alignment horizontal="left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2" xfId="2" applyFont="1" applyFill="1" applyBorder="1" applyAlignment="1">
      <alignment horizontal="center" vertical="center" wrapText="1"/>
    </xf>
    <xf numFmtId="0" fontId="1" fillId="0" borderId="2" xfId="2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167" fontId="1" fillId="0" borderId="3" xfId="4" applyNumberFormat="1" applyFont="1" applyFill="1" applyBorder="1" applyAlignment="1">
      <alignment horizontal="center" vertical="center" wrapText="1"/>
    </xf>
    <xf numFmtId="3" fontId="1" fillId="0" borderId="3" xfId="4" applyNumberFormat="1" applyFont="1" applyFill="1" applyBorder="1" applyAlignment="1">
      <alignment horizontal="right" vertical="center" wrapText="1"/>
    </xf>
    <xf numFmtId="167" fontId="1" fillId="0" borderId="3" xfId="4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166" fontId="1" fillId="0" borderId="3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" xfId="3" applyFont="1" applyFill="1" applyBorder="1" applyAlignment="1">
      <alignment horizontal="right" vertical="center" wrapText="1"/>
    </xf>
    <xf numFmtId="0" fontId="1" fillId="0" borderId="3" xfId="3" applyFont="1" applyFill="1" applyBorder="1" applyAlignment="1">
      <alignment horizontal="center" vertical="center" wrapText="1"/>
    </xf>
    <xf numFmtId="0" fontId="1" fillId="0" borderId="3" xfId="3" applyFont="1" applyFill="1" applyBorder="1" applyAlignment="1">
      <alignment horizontal="left" vertical="center" wrapText="1"/>
    </xf>
    <xf numFmtId="0" fontId="1" fillId="0" borderId="3" xfId="3" applyFont="1" applyFill="1" applyBorder="1" applyAlignment="1">
      <alignment vertical="center" wrapText="1"/>
    </xf>
    <xf numFmtId="4" fontId="1" fillId="0" borderId="3" xfId="3" applyNumberFormat="1" applyFont="1" applyFill="1" applyBorder="1" applyAlignment="1">
      <alignment vertical="center" wrapText="1"/>
    </xf>
    <xf numFmtId="4" fontId="1" fillId="0" borderId="3" xfId="2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4" fontId="1" fillId="0" borderId="3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2" fontId="1" fillId="0" borderId="3" xfId="0" applyNumberFormat="1" applyFont="1" applyFill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center" wrapText="1"/>
    </xf>
    <xf numFmtId="4" fontId="1" fillId="0" borderId="3" xfId="0" applyNumberFormat="1" applyFont="1" applyFill="1" applyBorder="1" applyAlignment="1">
      <alignment horizontal="right" vertical="center" wrapText="1"/>
    </xf>
    <xf numFmtId="4" fontId="1" fillId="2" borderId="3" xfId="3" applyNumberFormat="1" applyFont="1" applyFill="1" applyBorder="1" applyAlignment="1">
      <alignment horizontal="center" vertical="center" wrapText="1"/>
    </xf>
    <xf numFmtId="4" fontId="1" fillId="2" borderId="3" xfId="2" applyNumberFormat="1" applyFont="1" applyFill="1" applyBorder="1" applyAlignment="1">
      <alignment horizontal="center" vertical="center" wrapText="1"/>
    </xf>
    <xf numFmtId="4" fontId="1" fillId="5" borderId="3" xfId="3" applyNumberFormat="1" applyFont="1" applyFill="1" applyBorder="1" applyAlignment="1">
      <alignment horizontal="center" vertical="center" wrapText="1"/>
    </xf>
    <xf numFmtId="4" fontId="1" fillId="5" borderId="3" xfId="2" applyNumberFormat="1" applyFont="1" applyFill="1" applyBorder="1" applyAlignment="1">
      <alignment horizontal="center" vertical="center" wrapText="1"/>
    </xf>
    <xf numFmtId="168" fontId="1" fillId="0" borderId="4" xfId="2" applyNumberFormat="1" applyFont="1" applyFill="1" applyBorder="1" applyAlignment="1">
      <alignment horizontal="left" vertical="center" wrapText="1"/>
    </xf>
    <xf numFmtId="0" fontId="1" fillId="0" borderId="2" xfId="2" applyFont="1" applyFill="1" applyBorder="1" applyAlignment="1">
      <alignment horizontal="centerContinuous" vertical="center" wrapText="1"/>
    </xf>
    <xf numFmtId="0" fontId="1" fillId="0" borderId="2" xfId="2" applyFont="1" applyFill="1" applyBorder="1" applyAlignment="1">
      <alignment vertical="center" wrapText="1"/>
    </xf>
    <xf numFmtId="4" fontId="1" fillId="0" borderId="3" xfId="2" applyNumberFormat="1" applyFont="1" applyFill="1" applyBorder="1" applyAlignment="1">
      <alignment horizontal="right" vertical="center" wrapText="1"/>
    </xf>
    <xf numFmtId="0" fontId="1" fillId="0" borderId="5" xfId="3" applyFont="1" applyFill="1" applyBorder="1" applyAlignment="1">
      <alignment vertical="center" wrapText="1"/>
    </xf>
    <xf numFmtId="0" fontId="1" fillId="5" borderId="3" xfId="2" applyFont="1" applyFill="1" applyBorder="1" applyAlignment="1">
      <alignment horizontal="center" vertical="center" wrapText="1"/>
    </xf>
    <xf numFmtId="0" fontId="1" fillId="5" borderId="1" xfId="2" applyFont="1" applyFill="1" applyBorder="1" applyAlignment="1">
      <alignment horizontal="right" vertical="center" wrapText="1"/>
    </xf>
    <xf numFmtId="168" fontId="1" fillId="5" borderId="5" xfId="2" applyNumberFormat="1" applyFont="1" applyFill="1" applyBorder="1" applyAlignment="1">
      <alignment horizontal="left" vertical="center" wrapText="1"/>
    </xf>
    <xf numFmtId="0" fontId="1" fillId="5" borderId="1" xfId="2" applyFont="1" applyFill="1" applyBorder="1" applyAlignment="1">
      <alignment horizontal="center" vertical="center" wrapText="1"/>
    </xf>
    <xf numFmtId="0" fontId="1" fillId="5" borderId="2" xfId="2" applyFont="1" applyFill="1" applyBorder="1" applyAlignment="1">
      <alignment horizontal="center" vertical="center" wrapText="1"/>
    </xf>
    <xf numFmtId="0" fontId="1" fillId="5" borderId="2" xfId="2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2" xfId="2" applyFont="1" applyFill="1" applyBorder="1" applyAlignment="1">
      <alignment horizontal="centerContinuous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 vertical="center" wrapText="1"/>
    </xf>
    <xf numFmtId="168" fontId="1" fillId="5" borderId="4" xfId="2" applyNumberFormat="1" applyFont="1" applyFill="1" applyBorder="1" applyAlignment="1">
      <alignment horizontal="left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5" borderId="3" xfId="0" applyNumberFormat="1" applyFont="1" applyFill="1" applyBorder="1" applyAlignment="1">
      <alignment horizontal="center" vertical="center" wrapText="1"/>
    </xf>
    <xf numFmtId="0" fontId="1" fillId="5" borderId="5" xfId="3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left" vertical="center" wrapText="1"/>
    </xf>
    <xf numFmtId="165" fontId="1" fillId="5" borderId="2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3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Continuous" vertical="center" wrapText="1"/>
    </xf>
    <xf numFmtId="165" fontId="1" fillId="5" borderId="2" xfId="0" applyNumberFormat="1" applyFont="1" applyFill="1" applyBorder="1" applyAlignment="1">
      <alignment vertical="center" wrapText="1"/>
    </xf>
    <xf numFmtId="4" fontId="1" fillId="5" borderId="2" xfId="3" applyNumberFormat="1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167" fontId="1" fillId="6" borderId="3" xfId="4" applyNumberFormat="1" applyFont="1" applyFill="1" applyBorder="1" applyAlignment="1">
      <alignment horizontal="center" vertical="center" wrapText="1"/>
    </xf>
    <xf numFmtId="3" fontId="1" fillId="6" borderId="3" xfId="4" applyNumberFormat="1" applyFont="1" applyFill="1" applyBorder="1" applyAlignment="1">
      <alignment horizontal="right" vertical="center" wrapText="1"/>
    </xf>
    <xf numFmtId="167" fontId="1" fillId="6" borderId="3" xfId="4" applyNumberFormat="1" applyFont="1" applyFill="1" applyBorder="1" applyAlignment="1">
      <alignment vertical="center" wrapText="1"/>
    </xf>
    <xf numFmtId="0" fontId="1" fillId="6" borderId="3" xfId="0" applyFont="1" applyFill="1" applyBorder="1" applyAlignment="1">
      <alignment horizontal="center" vertical="center" wrapText="1"/>
    </xf>
    <xf numFmtId="166" fontId="1" fillId="6" borderId="3" xfId="0" applyNumberFormat="1" applyFont="1" applyFill="1" applyBorder="1" applyAlignment="1">
      <alignment vertical="center" wrapText="1"/>
    </xf>
    <xf numFmtId="0" fontId="1" fillId="6" borderId="3" xfId="0" applyFont="1" applyFill="1" applyBorder="1" applyAlignment="1">
      <alignment vertical="center" wrapText="1"/>
    </xf>
    <xf numFmtId="0" fontId="1" fillId="6" borderId="3" xfId="3" applyFont="1" applyFill="1" applyBorder="1" applyAlignment="1">
      <alignment horizontal="right" vertical="center" wrapText="1"/>
    </xf>
    <xf numFmtId="0" fontId="1" fillId="6" borderId="3" xfId="3" applyFont="1" applyFill="1" applyBorder="1" applyAlignment="1">
      <alignment horizontal="center" vertical="center" wrapText="1"/>
    </xf>
    <xf numFmtId="0" fontId="1" fillId="6" borderId="3" xfId="3" applyFont="1" applyFill="1" applyBorder="1" applyAlignment="1">
      <alignment horizontal="left" vertical="center" wrapText="1"/>
    </xf>
    <xf numFmtId="0" fontId="1" fillId="6" borderId="3" xfId="3" applyFont="1" applyFill="1" applyBorder="1" applyAlignment="1">
      <alignment vertical="center" wrapText="1"/>
    </xf>
    <xf numFmtId="4" fontId="1" fillId="6" borderId="3" xfId="3" applyNumberFormat="1" applyFont="1" applyFill="1" applyBorder="1" applyAlignment="1">
      <alignment vertical="center" wrapText="1"/>
    </xf>
    <xf numFmtId="4" fontId="1" fillId="6" borderId="3" xfId="0" applyNumberFormat="1" applyFont="1" applyFill="1" applyBorder="1" applyAlignment="1">
      <alignment vertical="center" wrapText="1"/>
    </xf>
    <xf numFmtId="4" fontId="1" fillId="6" borderId="1" xfId="0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2" fontId="1" fillId="6" borderId="3" xfId="0" applyNumberFormat="1" applyFont="1" applyFill="1" applyBorder="1" applyAlignment="1">
      <alignment horizontal="center" vertical="center" wrapText="1"/>
    </xf>
    <xf numFmtId="165" fontId="1" fillId="6" borderId="3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vertical="center" wrapText="1"/>
    </xf>
    <xf numFmtId="4" fontId="1" fillId="6" borderId="3" xfId="0" applyNumberFormat="1" applyFont="1" applyFill="1" applyBorder="1" applyAlignment="1">
      <alignment horizontal="right" vertical="center" wrapText="1"/>
    </xf>
    <xf numFmtId="4" fontId="1" fillId="6" borderId="3" xfId="2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167" fontId="1" fillId="0" borderId="0" xfId="4" applyNumberFormat="1" applyFont="1" applyFill="1" applyBorder="1" applyAlignment="1">
      <alignment horizontal="center" vertical="center" wrapText="1"/>
    </xf>
    <xf numFmtId="3" fontId="1" fillId="0" borderId="0" xfId="4" applyNumberFormat="1" applyFont="1" applyFill="1" applyBorder="1" applyAlignment="1">
      <alignment horizontal="right" vertical="center" wrapText="1"/>
    </xf>
    <xf numFmtId="0" fontId="1" fillId="0" borderId="0" xfId="3" applyFont="1" applyFill="1" applyBorder="1" applyAlignment="1">
      <alignment horizontal="right" vertical="center" wrapText="1"/>
    </xf>
    <xf numFmtId="0" fontId="1" fillId="0" borderId="0" xfId="3" applyFont="1" applyFill="1" applyBorder="1" applyAlignment="1">
      <alignment horizontal="center" vertical="center" wrapText="1"/>
    </xf>
    <xf numFmtId="0" fontId="1" fillId="0" borderId="0" xfId="3" applyFont="1" applyFill="1" applyBorder="1" applyAlignment="1">
      <alignment horizontal="left" vertical="center" wrapText="1"/>
    </xf>
    <xf numFmtId="0" fontId="1" fillId="0" borderId="0" xfId="3" applyFont="1" applyFill="1" applyBorder="1" applyAlignment="1">
      <alignment vertical="center" wrapText="1"/>
    </xf>
    <xf numFmtId="4" fontId="1" fillId="0" borderId="0" xfId="3" applyNumberFormat="1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top" wrapText="1"/>
    </xf>
    <xf numFmtId="4" fontId="1" fillId="0" borderId="3" xfId="2" applyNumberFormat="1" applyFont="1" applyFill="1" applyBorder="1" applyAlignment="1">
      <alignment horizontal="center" vertical="center" wrapText="1"/>
    </xf>
    <xf numFmtId="0" fontId="1" fillId="0" borderId="2" xfId="2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right" wrapText="1"/>
    </xf>
    <xf numFmtId="0" fontId="1" fillId="0" borderId="7" xfId="0" applyFont="1" applyFill="1" applyBorder="1" applyAlignment="1">
      <alignment horizontal="left" vertical="center" wrapText="1"/>
    </xf>
    <xf numFmtId="167" fontId="1" fillId="0" borderId="7" xfId="4" applyNumberFormat="1" applyFont="1" applyFill="1" applyBorder="1" applyAlignment="1">
      <alignment horizontal="center" vertical="center" wrapText="1"/>
    </xf>
    <xf numFmtId="3" fontId="1" fillId="0" borderId="7" xfId="4" applyNumberFormat="1" applyFont="1" applyFill="1" applyBorder="1" applyAlignment="1">
      <alignment horizontal="right" vertical="center" wrapText="1"/>
    </xf>
    <xf numFmtId="167" fontId="1" fillId="0" borderId="7" xfId="4" applyNumberFormat="1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166" fontId="1" fillId="0" borderId="7" xfId="0" applyNumberFormat="1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7" xfId="3" applyFont="1" applyFill="1" applyBorder="1" applyAlignment="1">
      <alignment horizontal="right" vertical="center" wrapText="1"/>
    </xf>
    <xf numFmtId="0" fontId="1" fillId="0" borderId="7" xfId="3" applyFont="1" applyFill="1" applyBorder="1" applyAlignment="1">
      <alignment horizontal="center" vertical="center" wrapText="1"/>
    </xf>
    <xf numFmtId="0" fontId="1" fillId="0" borderId="7" xfId="3" applyFont="1" applyFill="1" applyBorder="1" applyAlignment="1">
      <alignment horizontal="left" vertical="center" wrapText="1"/>
    </xf>
    <xf numFmtId="0" fontId="1" fillId="0" borderId="7" xfId="3" applyFont="1" applyFill="1" applyBorder="1" applyAlignment="1">
      <alignment vertical="center" wrapText="1"/>
    </xf>
    <xf numFmtId="4" fontId="1" fillId="0" borderId="7" xfId="3" applyNumberFormat="1" applyFont="1" applyFill="1" applyBorder="1" applyAlignment="1">
      <alignment vertical="center" wrapText="1"/>
    </xf>
    <xf numFmtId="4" fontId="1" fillId="0" borderId="7" xfId="2" applyNumberFormat="1" applyFont="1" applyFill="1" applyBorder="1" applyAlignment="1">
      <alignment vertical="center" wrapText="1"/>
    </xf>
    <xf numFmtId="4" fontId="1" fillId="0" borderId="8" xfId="0" applyNumberFormat="1" applyFont="1" applyFill="1" applyBorder="1" applyAlignment="1">
      <alignment vertical="center" wrapText="1"/>
    </xf>
    <xf numFmtId="4" fontId="1" fillId="0" borderId="7" xfId="0" applyNumberFormat="1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2" fontId="1" fillId="0" borderId="7" xfId="0" applyNumberFormat="1" applyFont="1" applyFill="1" applyBorder="1" applyAlignment="1">
      <alignment horizontal="center" vertical="center" wrapText="1"/>
    </xf>
    <xf numFmtId="165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left" vertical="top" wrapText="1"/>
    </xf>
    <xf numFmtId="4" fontId="1" fillId="0" borderId="7" xfId="2" applyNumberFormat="1" applyFont="1" applyFill="1" applyBorder="1" applyAlignment="1">
      <alignment horizontal="right" vertical="center" wrapText="1"/>
    </xf>
    <xf numFmtId="4" fontId="1" fillId="2" borderId="7" xfId="3" applyNumberFormat="1" applyFont="1" applyFill="1" applyBorder="1" applyAlignment="1">
      <alignment horizontal="center" vertical="center" wrapText="1"/>
    </xf>
    <xf numFmtId="4" fontId="1" fillId="2" borderId="7" xfId="2" applyNumberFormat="1" applyFont="1" applyFill="1" applyBorder="1" applyAlignment="1">
      <alignment horizontal="center" vertical="center" wrapText="1"/>
    </xf>
    <xf numFmtId="0" fontId="1" fillId="0" borderId="9" xfId="2" applyFont="1" applyFill="1" applyBorder="1" applyAlignment="1">
      <alignment horizontal="center" vertical="center" wrapText="1"/>
    </xf>
    <xf numFmtId="0" fontId="1" fillId="0" borderId="10" xfId="2" applyFont="1" applyFill="1" applyBorder="1" applyAlignment="1">
      <alignment horizontal="right" vertical="center" wrapText="1"/>
    </xf>
    <xf numFmtId="0" fontId="1" fillId="0" borderId="10" xfId="2" applyFont="1" applyFill="1" applyBorder="1" applyAlignment="1">
      <alignment horizontal="center" vertical="center" wrapText="1"/>
    </xf>
    <xf numFmtId="0" fontId="1" fillId="0" borderId="11" xfId="2" applyFont="1" applyFill="1" applyBorder="1" applyAlignment="1">
      <alignment horizontal="center" vertical="center" wrapText="1"/>
    </xf>
    <xf numFmtId="0" fontId="1" fillId="0" borderId="11" xfId="2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2" applyFont="1" applyFill="1" applyBorder="1" applyAlignment="1">
      <alignment horizontal="centerContinuous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167" fontId="1" fillId="0" borderId="9" xfId="4" applyNumberFormat="1" applyFont="1" applyFill="1" applyBorder="1" applyAlignment="1">
      <alignment horizontal="center" vertical="center" wrapText="1"/>
    </xf>
    <xf numFmtId="3" fontId="1" fillId="0" borderId="9" xfId="4" applyNumberFormat="1" applyFont="1" applyFill="1" applyBorder="1" applyAlignment="1">
      <alignment horizontal="right" vertical="center" wrapText="1"/>
    </xf>
    <xf numFmtId="167" fontId="1" fillId="0" borderId="9" xfId="4" applyNumberFormat="1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166" fontId="1" fillId="0" borderId="9" xfId="0" applyNumberFormat="1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9" xfId="3" applyFont="1" applyFill="1" applyBorder="1" applyAlignment="1">
      <alignment horizontal="right" vertical="center" wrapText="1"/>
    </xf>
    <xf numFmtId="0" fontId="1" fillId="0" borderId="9" xfId="3" applyFont="1" applyFill="1" applyBorder="1" applyAlignment="1">
      <alignment horizontal="center" vertical="center" wrapText="1"/>
    </xf>
    <xf numFmtId="0" fontId="1" fillId="0" borderId="9" xfId="3" applyFont="1" applyFill="1" applyBorder="1" applyAlignment="1">
      <alignment horizontal="left" vertical="center" wrapText="1"/>
    </xf>
    <xf numFmtId="0" fontId="1" fillId="0" borderId="9" xfId="3" applyFont="1" applyFill="1" applyBorder="1" applyAlignment="1">
      <alignment vertical="center" wrapText="1"/>
    </xf>
    <xf numFmtId="4" fontId="1" fillId="0" borderId="9" xfId="3" applyNumberFormat="1" applyFont="1" applyFill="1" applyBorder="1" applyAlignment="1">
      <alignment vertical="center" wrapText="1"/>
    </xf>
    <xf numFmtId="4" fontId="1" fillId="0" borderId="9" xfId="0" applyNumberFormat="1" applyFont="1" applyFill="1" applyBorder="1" applyAlignment="1">
      <alignment vertical="center" wrapText="1"/>
    </xf>
    <xf numFmtId="4" fontId="1" fillId="0" borderId="10" xfId="0" applyNumberFormat="1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 wrapText="1"/>
    </xf>
    <xf numFmtId="2" fontId="1" fillId="0" borderId="9" xfId="0" applyNumberFormat="1" applyFont="1" applyFill="1" applyBorder="1" applyAlignment="1">
      <alignment horizontal="center" vertical="center" wrapText="1"/>
    </xf>
    <xf numFmtId="165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left" vertical="top" wrapText="1"/>
    </xf>
    <xf numFmtId="4" fontId="1" fillId="0" borderId="9" xfId="0" applyNumberFormat="1" applyFont="1" applyFill="1" applyBorder="1" applyAlignment="1">
      <alignment horizontal="right" vertical="center" wrapText="1"/>
    </xf>
    <xf numFmtId="4" fontId="1" fillId="0" borderId="9" xfId="2" applyNumberFormat="1" applyFont="1" applyFill="1" applyBorder="1" applyAlignment="1">
      <alignment vertical="center" wrapText="1"/>
    </xf>
    <xf numFmtId="4" fontId="1" fillId="2" borderId="9" xfId="3" applyNumberFormat="1" applyFont="1" applyFill="1" applyBorder="1" applyAlignment="1">
      <alignment horizontal="center" vertical="center" wrapText="1"/>
    </xf>
    <xf numFmtId="4" fontId="1" fillId="2" borderId="9" xfId="2" applyNumberFormat="1" applyFont="1" applyFill="1" applyBorder="1" applyAlignment="1">
      <alignment horizontal="center" vertical="center" wrapText="1"/>
    </xf>
    <xf numFmtId="4" fontId="1" fillId="5" borderId="9" xfId="3" applyNumberFormat="1" applyFont="1" applyFill="1" applyBorder="1" applyAlignment="1">
      <alignment horizontal="center" vertical="center" wrapText="1"/>
    </xf>
    <xf numFmtId="4" fontId="1" fillId="5" borderId="9" xfId="2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left" vertical="center" wrapText="1"/>
    </xf>
    <xf numFmtId="0" fontId="1" fillId="0" borderId="2" xfId="2" applyFont="1" applyFill="1" applyBorder="1" applyAlignment="1">
      <alignment horizontal="left" vertical="center" wrapText="1"/>
    </xf>
    <xf numFmtId="0" fontId="1" fillId="0" borderId="5" xfId="2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2" xfId="2" applyFont="1" applyFill="1" applyBorder="1" applyAlignment="1">
      <alignment horizontal="left" vertical="center" wrapText="1"/>
    </xf>
    <xf numFmtId="0" fontId="3" fillId="0" borderId="5" xfId="2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_Данные (2)_1" xfId="2"/>
    <cellStyle name="Обычный_нежилое-для МРИВЦэ" xfId="3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TAIR\SYS\WINDOWS\&#1058;&#1077;&#1093;&#1072;&#1088;&#1072;&#1082;%20&#1052;&#1055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АРАК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Y32"/>
  <sheetViews>
    <sheetView tabSelected="1" topLeftCell="A19" zoomScale="80" zoomScaleNormal="80" zoomScalePageLayoutView="80" workbookViewId="0">
      <selection activeCell="A28" sqref="A28"/>
    </sheetView>
  </sheetViews>
  <sheetFormatPr defaultColWidth="9" defaultRowHeight="18.75" x14ac:dyDescent="0.3"/>
  <cols>
    <col min="1" max="1" width="5" style="7" customWidth="1"/>
    <col min="2" max="2" width="16.125" style="7" customWidth="1"/>
    <col min="3" max="3" width="0" style="7" hidden="1" customWidth="1"/>
    <col min="4" max="4" width="17.25" style="7" customWidth="1"/>
    <col min="5" max="5" width="9.25" style="7" bestFit="1" customWidth="1"/>
    <col min="6" max="6" width="4.875" style="7" bestFit="1" customWidth="1"/>
    <col min="7" max="7" width="13.5" style="7" customWidth="1"/>
    <col min="8" max="67" width="0" style="7" hidden="1" customWidth="1"/>
    <col min="68" max="68" width="23.75" style="7" customWidth="1"/>
    <col min="69" max="98" width="9" style="7" hidden="1" customWidth="1"/>
    <col min="99" max="99" width="16.125" style="7" hidden="1" customWidth="1"/>
    <col min="100" max="100" width="16.25" style="7" hidden="1" customWidth="1"/>
    <col min="101" max="101" width="7.25" style="7" hidden="1" customWidth="1"/>
    <col min="102" max="102" width="16.125" style="8" hidden="1" customWidth="1"/>
    <col min="103" max="117" width="9" style="7" hidden="1" customWidth="1"/>
    <col min="118" max="118" width="15.125" style="9" hidden="1" customWidth="1"/>
    <col min="119" max="123" width="12.375" style="9" hidden="1" customWidth="1"/>
    <col min="124" max="124" width="14.375" style="9" hidden="1" customWidth="1"/>
    <col min="125" max="125" width="18.75" style="95" hidden="1" customWidth="1"/>
    <col min="126" max="127" width="17.125" style="95" hidden="1" customWidth="1"/>
    <col min="128" max="128" width="18.25" style="57" customWidth="1"/>
    <col min="129" max="129" width="16.625" style="57" customWidth="1"/>
    <col min="130" max="130" width="17.125" style="57" customWidth="1"/>
    <col min="131" max="132" width="18.375" style="57" hidden="1" customWidth="1"/>
    <col min="133" max="16384" width="9" style="7"/>
  </cols>
  <sheetData>
    <row r="1" spans="1:207" ht="93" customHeight="1" x14ac:dyDescent="0.3">
      <c r="A1" s="111"/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1"/>
      <c r="CD1" s="111"/>
      <c r="CE1" s="111"/>
      <c r="CF1" s="111"/>
      <c r="CG1" s="111"/>
      <c r="CH1" s="111"/>
      <c r="CI1" s="111"/>
      <c r="CJ1" s="111"/>
      <c r="CK1" s="111"/>
      <c r="CL1" s="111"/>
      <c r="CM1" s="111"/>
      <c r="CN1" s="111"/>
      <c r="CO1" s="111"/>
      <c r="CP1" s="111"/>
      <c r="CQ1" s="111"/>
      <c r="CR1" s="111"/>
      <c r="CS1" s="111"/>
      <c r="CT1" s="111"/>
      <c r="CU1" s="111"/>
      <c r="CV1" s="111"/>
      <c r="CW1" s="111"/>
      <c r="CX1" s="112"/>
      <c r="CY1" s="111"/>
      <c r="CZ1" s="111"/>
      <c r="DA1" s="111"/>
      <c r="DB1" s="111"/>
      <c r="DC1" s="111"/>
      <c r="DD1" s="111"/>
      <c r="DE1" s="111"/>
      <c r="DF1" s="111"/>
      <c r="DG1" s="111"/>
      <c r="DH1" s="111"/>
      <c r="DI1" s="111"/>
      <c r="DJ1" s="111"/>
      <c r="DK1" s="111"/>
      <c r="DL1" s="111"/>
      <c r="DM1" s="111"/>
      <c r="DN1" s="113"/>
      <c r="DO1" s="113"/>
      <c r="DP1" s="113"/>
      <c r="DQ1" s="113"/>
      <c r="DR1" s="113"/>
      <c r="DS1" s="113"/>
      <c r="DT1" s="113"/>
      <c r="DU1" s="114"/>
      <c r="DV1" s="344" t="s">
        <v>121</v>
      </c>
      <c r="DW1" s="345"/>
      <c r="DX1" s="345"/>
      <c r="DY1" s="345"/>
      <c r="DZ1" s="345"/>
      <c r="EA1" s="345"/>
      <c r="EB1" s="345"/>
    </row>
    <row r="2" spans="1:207" s="1" customFormat="1" ht="95.45" customHeight="1" x14ac:dyDescent="0.25">
      <c r="A2" s="346" t="s">
        <v>120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/>
      <c r="W2" s="347"/>
      <c r="X2" s="347"/>
      <c r="Y2" s="347"/>
      <c r="Z2" s="347"/>
      <c r="AA2" s="347"/>
      <c r="AB2" s="347"/>
      <c r="AC2" s="347"/>
      <c r="AD2" s="347"/>
      <c r="AE2" s="347"/>
      <c r="AF2" s="347"/>
      <c r="AG2" s="347"/>
      <c r="AH2" s="347"/>
      <c r="AI2" s="347"/>
      <c r="AJ2" s="347"/>
      <c r="AK2" s="347"/>
      <c r="AL2" s="347"/>
      <c r="AM2" s="347"/>
      <c r="AN2" s="347"/>
      <c r="AO2" s="347"/>
      <c r="AP2" s="347"/>
      <c r="AQ2" s="347"/>
      <c r="AR2" s="347"/>
      <c r="AS2" s="347"/>
      <c r="AT2" s="347"/>
      <c r="AU2" s="347"/>
      <c r="AV2" s="347"/>
      <c r="AW2" s="347"/>
      <c r="AX2" s="347"/>
      <c r="AY2" s="347"/>
      <c r="AZ2" s="347"/>
      <c r="BA2" s="347"/>
      <c r="BB2" s="347"/>
      <c r="BC2" s="347"/>
      <c r="BD2" s="347"/>
      <c r="BE2" s="347"/>
      <c r="BF2" s="347"/>
      <c r="BG2" s="347"/>
      <c r="BH2" s="347"/>
      <c r="BI2" s="347"/>
      <c r="BJ2" s="347"/>
      <c r="BK2" s="347"/>
      <c r="BL2" s="347"/>
      <c r="BM2" s="347"/>
      <c r="BN2" s="347"/>
      <c r="BO2" s="347"/>
      <c r="BP2" s="347"/>
      <c r="BQ2" s="347"/>
      <c r="BR2" s="347"/>
      <c r="BS2" s="347"/>
      <c r="BT2" s="347"/>
      <c r="BU2" s="347"/>
      <c r="BV2" s="347"/>
      <c r="BW2" s="347"/>
      <c r="BX2" s="347"/>
      <c r="BY2" s="347"/>
      <c r="BZ2" s="347"/>
      <c r="CA2" s="347"/>
      <c r="CB2" s="347"/>
      <c r="CC2" s="347"/>
      <c r="CD2" s="347"/>
      <c r="CE2" s="347"/>
      <c r="CF2" s="347"/>
      <c r="CG2" s="347"/>
      <c r="CH2" s="347"/>
      <c r="CI2" s="347"/>
      <c r="CJ2" s="347"/>
      <c r="CK2" s="347"/>
      <c r="CL2" s="347"/>
      <c r="CM2" s="347"/>
      <c r="CN2" s="347"/>
      <c r="CO2" s="347"/>
      <c r="CP2" s="347"/>
      <c r="CQ2" s="347"/>
      <c r="CR2" s="347"/>
      <c r="CS2" s="347"/>
      <c r="CT2" s="347"/>
      <c r="CU2" s="347"/>
      <c r="CV2" s="347"/>
      <c r="CW2" s="347"/>
      <c r="CX2" s="347"/>
      <c r="CY2" s="347"/>
      <c r="CZ2" s="347"/>
      <c r="DA2" s="347"/>
      <c r="DB2" s="347"/>
      <c r="DC2" s="347"/>
      <c r="DD2" s="347"/>
      <c r="DE2" s="347"/>
      <c r="DF2" s="347"/>
      <c r="DG2" s="347"/>
      <c r="DH2" s="347"/>
      <c r="DI2" s="347"/>
      <c r="DJ2" s="347"/>
      <c r="DK2" s="347"/>
      <c r="DL2" s="347"/>
      <c r="DM2" s="347"/>
      <c r="DN2" s="347"/>
      <c r="DO2" s="347"/>
      <c r="DP2" s="347"/>
      <c r="DQ2" s="347"/>
      <c r="DR2" s="347"/>
      <c r="DS2" s="347"/>
      <c r="DT2" s="347"/>
      <c r="DU2" s="347"/>
      <c r="DV2" s="347"/>
      <c r="DW2" s="347"/>
      <c r="DX2" s="347"/>
      <c r="DY2" s="347"/>
      <c r="DZ2" s="347"/>
      <c r="EA2" s="347"/>
      <c r="EB2" s="347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</row>
    <row r="3" spans="1:207" s="1" customFormat="1" ht="140.44999999999999" customHeight="1" x14ac:dyDescent="0.25">
      <c r="A3" s="115" t="s">
        <v>14</v>
      </c>
      <c r="B3" s="115" t="s">
        <v>15</v>
      </c>
      <c r="C3" s="115"/>
      <c r="D3" s="115" t="s">
        <v>16</v>
      </c>
      <c r="E3" s="348" t="s">
        <v>17</v>
      </c>
      <c r="F3" s="348"/>
      <c r="G3" s="348" t="s">
        <v>18</v>
      </c>
      <c r="H3" s="348"/>
      <c r="I3" s="348"/>
      <c r="J3" s="348"/>
      <c r="K3" s="348"/>
      <c r="L3" s="348"/>
      <c r="M3" s="348"/>
      <c r="N3" s="348"/>
      <c r="O3" s="348"/>
      <c r="P3" s="348"/>
      <c r="Q3" s="348"/>
      <c r="R3" s="348"/>
      <c r="S3" s="348"/>
      <c r="T3" s="348"/>
      <c r="U3" s="348"/>
      <c r="V3" s="348"/>
      <c r="W3" s="348"/>
      <c r="X3" s="348"/>
      <c r="Y3" s="348"/>
      <c r="Z3" s="348"/>
      <c r="AA3" s="348"/>
      <c r="AB3" s="348"/>
      <c r="AC3" s="348"/>
      <c r="AD3" s="348"/>
      <c r="AE3" s="348"/>
      <c r="AF3" s="348"/>
      <c r="AG3" s="348"/>
      <c r="AH3" s="348"/>
      <c r="AI3" s="348"/>
      <c r="AJ3" s="348"/>
      <c r="AK3" s="348"/>
      <c r="AL3" s="348"/>
      <c r="AM3" s="348"/>
      <c r="AN3" s="348"/>
      <c r="AO3" s="348"/>
      <c r="AP3" s="348"/>
      <c r="AQ3" s="348"/>
      <c r="AR3" s="348"/>
      <c r="AS3" s="348"/>
      <c r="AT3" s="348"/>
      <c r="AU3" s="348"/>
      <c r="AV3" s="348"/>
      <c r="AW3" s="348"/>
      <c r="AX3" s="348"/>
      <c r="AY3" s="348"/>
      <c r="AZ3" s="348"/>
      <c r="BA3" s="348"/>
      <c r="BB3" s="348"/>
      <c r="BC3" s="348"/>
      <c r="BD3" s="348"/>
      <c r="BE3" s="348"/>
      <c r="BF3" s="348"/>
      <c r="BG3" s="348"/>
      <c r="BH3" s="348"/>
      <c r="BI3" s="348"/>
      <c r="BJ3" s="348"/>
      <c r="BK3" s="348"/>
      <c r="BL3" s="348"/>
      <c r="BM3" s="348"/>
      <c r="BN3" s="348"/>
      <c r="BO3" s="348"/>
      <c r="BP3" s="348"/>
      <c r="BQ3" s="115"/>
      <c r="BR3" s="115"/>
      <c r="BS3" s="115"/>
      <c r="BT3" s="115"/>
      <c r="BU3" s="115"/>
      <c r="BV3" s="115"/>
      <c r="BW3" s="115"/>
      <c r="BX3" s="115"/>
      <c r="BY3" s="115"/>
      <c r="BZ3" s="115"/>
      <c r="CA3" s="115"/>
      <c r="CB3" s="115"/>
      <c r="CC3" s="115"/>
      <c r="CD3" s="115"/>
      <c r="CE3" s="115"/>
      <c r="CF3" s="115"/>
      <c r="CG3" s="115"/>
      <c r="CH3" s="115"/>
      <c r="CI3" s="115"/>
      <c r="CJ3" s="115"/>
      <c r="CK3" s="115"/>
      <c r="CL3" s="115"/>
      <c r="CM3" s="115"/>
      <c r="CN3" s="115"/>
      <c r="CO3" s="115"/>
      <c r="CP3" s="115"/>
      <c r="CQ3" s="115"/>
      <c r="CR3" s="115"/>
      <c r="CS3" s="115"/>
      <c r="CT3" s="115"/>
      <c r="CU3" s="115"/>
      <c r="CV3" s="115"/>
      <c r="CW3" s="115"/>
      <c r="CX3" s="115"/>
      <c r="CY3" s="115"/>
      <c r="CZ3" s="115"/>
      <c r="DA3" s="115"/>
      <c r="DB3" s="115"/>
      <c r="DC3" s="115"/>
      <c r="DD3" s="115"/>
      <c r="DE3" s="115"/>
      <c r="DF3" s="115"/>
      <c r="DG3" s="115"/>
      <c r="DH3" s="115"/>
      <c r="DI3" s="115"/>
      <c r="DJ3" s="115"/>
      <c r="DK3" s="115"/>
      <c r="DL3" s="115"/>
      <c r="DM3" s="115"/>
      <c r="DN3" s="115"/>
      <c r="DO3" s="115"/>
      <c r="DP3" s="115" t="s">
        <v>21</v>
      </c>
      <c r="DQ3" s="115" t="s">
        <v>22</v>
      </c>
      <c r="DR3" s="115" t="s">
        <v>28</v>
      </c>
      <c r="DS3" s="115" t="s">
        <v>29</v>
      </c>
      <c r="DT3" s="115" t="s">
        <v>30</v>
      </c>
      <c r="DU3" s="116" t="s">
        <v>32</v>
      </c>
      <c r="DV3" s="117" t="s">
        <v>31</v>
      </c>
      <c r="DW3" s="117" t="s">
        <v>35</v>
      </c>
      <c r="DX3" s="118" t="s">
        <v>19</v>
      </c>
      <c r="DY3" s="119" t="s">
        <v>20</v>
      </c>
      <c r="DZ3" s="119" t="s">
        <v>23</v>
      </c>
      <c r="EA3" s="120" t="s">
        <v>33</v>
      </c>
      <c r="EB3" s="121" t="s">
        <v>34</v>
      </c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</row>
    <row r="4" spans="1:207" s="1" customFormat="1" ht="17.25" customHeight="1" x14ac:dyDescent="0.25">
      <c r="A4" s="122">
        <v>1</v>
      </c>
      <c r="B4" s="122">
        <v>2</v>
      </c>
      <c r="C4" s="122"/>
      <c r="D4" s="122">
        <v>3</v>
      </c>
      <c r="E4" s="123">
        <v>4</v>
      </c>
      <c r="F4" s="124"/>
      <c r="G4" s="123">
        <v>5</v>
      </c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5"/>
      <c r="AX4" s="125"/>
      <c r="AY4" s="125"/>
      <c r="AZ4" s="125"/>
      <c r="BA4" s="125"/>
      <c r="BB4" s="125"/>
      <c r="BC4" s="125"/>
      <c r="BD4" s="125"/>
      <c r="BE4" s="125"/>
      <c r="BF4" s="125"/>
      <c r="BG4" s="125"/>
      <c r="BH4" s="125"/>
      <c r="BI4" s="125"/>
      <c r="BJ4" s="125"/>
      <c r="BK4" s="125"/>
      <c r="BL4" s="125"/>
      <c r="BM4" s="125"/>
      <c r="BN4" s="125"/>
      <c r="BO4" s="125"/>
      <c r="BP4" s="124"/>
      <c r="BQ4" s="122"/>
      <c r="BR4" s="122"/>
      <c r="BS4" s="122"/>
      <c r="BT4" s="122"/>
      <c r="BU4" s="122"/>
      <c r="BV4" s="122"/>
      <c r="BW4" s="122"/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2"/>
      <c r="DA4" s="122"/>
      <c r="DB4" s="122"/>
      <c r="DC4" s="122"/>
      <c r="DD4" s="122"/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6">
        <v>6</v>
      </c>
      <c r="DV4" s="126">
        <v>7</v>
      </c>
      <c r="DW4" s="126"/>
      <c r="DX4" s="115">
        <v>6</v>
      </c>
      <c r="DY4" s="115">
        <v>7</v>
      </c>
      <c r="DZ4" s="115">
        <v>8</v>
      </c>
      <c r="EA4" s="127"/>
      <c r="EB4" s="127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</row>
    <row r="5" spans="1:207" s="55" customFormat="1" ht="47.25" x14ac:dyDescent="0.25">
      <c r="A5" s="185">
        <v>1</v>
      </c>
      <c r="B5" s="185">
        <v>38</v>
      </c>
      <c r="C5" s="185"/>
      <c r="D5" s="185" t="s">
        <v>7</v>
      </c>
      <c r="E5" s="186" t="s">
        <v>8</v>
      </c>
      <c r="F5" s="187">
        <v>38</v>
      </c>
      <c r="G5" s="188" t="s">
        <v>9</v>
      </c>
      <c r="H5" s="189" t="s">
        <v>10</v>
      </c>
      <c r="I5" s="190" t="s">
        <v>36</v>
      </c>
      <c r="J5" s="189">
        <v>5</v>
      </c>
      <c r="K5" s="191">
        <v>52</v>
      </c>
      <c r="L5" s="191" t="s">
        <v>10</v>
      </c>
      <c r="M5" s="191"/>
      <c r="N5" s="189">
        <f t="shared" ref="N5:N16" si="0">O5+P5</f>
        <v>4314.7000000000007</v>
      </c>
      <c r="O5" s="189">
        <f t="shared" ref="O5:O28" si="1">AF5-AG5-AH5</f>
        <v>131.1</v>
      </c>
      <c r="P5" s="189">
        <v>4183.6000000000004</v>
      </c>
      <c r="Q5" s="189">
        <v>1970</v>
      </c>
      <c r="R5" s="189" t="s">
        <v>6</v>
      </c>
      <c r="S5" s="189">
        <v>1986</v>
      </c>
      <c r="T5" s="189">
        <v>9</v>
      </c>
      <c r="U5" s="189">
        <v>2</v>
      </c>
      <c r="V5" s="189">
        <v>8</v>
      </c>
      <c r="W5" s="189">
        <v>2287</v>
      </c>
      <c r="X5" s="189">
        <v>652</v>
      </c>
      <c r="Y5" s="189">
        <v>16683</v>
      </c>
      <c r="Z5" s="189">
        <v>4129.5</v>
      </c>
      <c r="AA5" s="189"/>
      <c r="AB5" s="189"/>
      <c r="AC5" s="189">
        <v>3998.4</v>
      </c>
      <c r="AD5" s="189">
        <v>2753</v>
      </c>
      <c r="AE5" s="189">
        <v>4183.6000000000004</v>
      </c>
      <c r="AF5" s="189">
        <v>131.1</v>
      </c>
      <c r="AG5" s="189"/>
      <c r="AH5" s="189"/>
      <c r="AI5" s="189">
        <v>15.4</v>
      </c>
      <c r="AJ5" s="189">
        <v>15.4</v>
      </c>
      <c r="AK5" s="189"/>
      <c r="AL5" s="189">
        <v>225.7</v>
      </c>
      <c r="AM5" s="189">
        <v>74</v>
      </c>
      <c r="AN5" s="189"/>
      <c r="AO5" s="189"/>
      <c r="AP5" s="189"/>
      <c r="AQ5" s="189"/>
      <c r="AR5" s="189">
        <v>18</v>
      </c>
      <c r="AS5" s="189">
        <v>788.8</v>
      </c>
      <c r="AT5" s="189">
        <v>497.6</v>
      </c>
      <c r="AU5" s="189">
        <v>56</v>
      </c>
      <c r="AV5" s="189">
        <v>3225</v>
      </c>
      <c r="AW5" s="189">
        <v>2255.4</v>
      </c>
      <c r="AX5" s="189"/>
      <c r="AY5" s="189"/>
      <c r="AZ5" s="189"/>
      <c r="BA5" s="189">
        <v>5</v>
      </c>
      <c r="BB5" s="189">
        <v>264.60000000000002</v>
      </c>
      <c r="BC5" s="189">
        <v>180.8</v>
      </c>
      <c r="BD5" s="189"/>
      <c r="BE5" s="189"/>
      <c r="BF5" s="189"/>
      <c r="BG5" s="189"/>
      <c r="BH5" s="189"/>
      <c r="BI5" s="189"/>
      <c r="BJ5" s="189"/>
      <c r="BK5" s="189"/>
      <c r="BL5" s="191">
        <v>52</v>
      </c>
      <c r="BM5" s="191" t="s">
        <v>10</v>
      </c>
      <c r="BN5" s="192" t="s">
        <v>37</v>
      </c>
      <c r="BO5" s="192"/>
      <c r="BP5" s="193" t="s">
        <v>38</v>
      </c>
      <c r="BQ5" s="194" t="s">
        <v>38</v>
      </c>
      <c r="BR5" s="195">
        <v>27935186</v>
      </c>
      <c r="BS5" s="195"/>
      <c r="BT5" s="195"/>
      <c r="BU5" s="196">
        <f>BR5+BS5-BT5</f>
        <v>27935186</v>
      </c>
      <c r="BV5" s="195"/>
      <c r="BW5" s="195"/>
      <c r="BX5" s="195"/>
      <c r="BY5" s="195" t="e">
        <f>#REF!+BW5-BX5</f>
        <v>#REF!</v>
      </c>
      <c r="BZ5" s="195"/>
      <c r="CA5" s="195"/>
      <c r="CB5" s="195" t="e">
        <f>BY5+BZ5-CA5</f>
        <v>#REF!</v>
      </c>
      <c r="CC5" s="195" t="e">
        <f>#REF!</f>
        <v>#REF!</v>
      </c>
      <c r="CD5" s="195"/>
      <c r="CE5" s="195"/>
      <c r="CF5" s="195" t="e">
        <f>CB5+CD5-CE5</f>
        <v>#REF!</v>
      </c>
      <c r="CG5" s="195"/>
      <c r="CH5" s="195"/>
      <c r="CI5" s="197">
        <v>3653053</v>
      </c>
      <c r="CJ5" s="195"/>
      <c r="CK5" s="195"/>
      <c r="CL5" s="198">
        <v>0.7</v>
      </c>
      <c r="CM5" s="195"/>
      <c r="CN5" s="195">
        <f>CI5+CJ5-CK5+CM5</f>
        <v>3653053</v>
      </c>
      <c r="CO5" s="199"/>
      <c r="CP5" s="200">
        <v>52</v>
      </c>
      <c r="CQ5" s="201" t="s">
        <v>11</v>
      </c>
      <c r="CR5" s="202" t="s">
        <v>12</v>
      </c>
      <c r="CS5" s="203">
        <v>41</v>
      </c>
      <c r="CT5" s="204" t="s">
        <v>39</v>
      </c>
      <c r="CU5" s="205">
        <v>73.400000000000006</v>
      </c>
      <c r="CV5" s="206">
        <v>15.4</v>
      </c>
      <c r="CW5" s="207">
        <f>BU5/N5</f>
        <v>6474.4213966208536</v>
      </c>
      <c r="CX5" s="208">
        <f>CU5*CW5</f>
        <v>475222.53051197069</v>
      </c>
      <c r="CY5" s="209"/>
      <c r="CZ5" s="210"/>
      <c r="DA5" s="211"/>
      <c r="DB5" s="198"/>
      <c r="DC5" s="212"/>
      <c r="DD5" s="213"/>
      <c r="DE5" s="214"/>
      <c r="DF5" s="214"/>
      <c r="DG5" s="214"/>
      <c r="DH5" s="214"/>
      <c r="DI5" s="214"/>
      <c r="DJ5" s="214"/>
      <c r="DK5" s="214"/>
      <c r="DL5" s="214"/>
      <c r="DM5" s="214"/>
      <c r="DN5" s="215"/>
      <c r="DO5" s="215"/>
      <c r="DP5" s="215"/>
      <c r="DQ5" s="215"/>
      <c r="DR5" s="205"/>
      <c r="DS5" s="208"/>
      <c r="DT5" s="206"/>
      <c r="DU5" s="216">
        <v>73.400000000000006</v>
      </c>
      <c r="DV5" s="217">
        <v>15.4</v>
      </c>
      <c r="DW5" s="217">
        <v>475222.53051197069</v>
      </c>
      <c r="DX5" s="218">
        <v>58.000000000000007</v>
      </c>
      <c r="DY5" s="219">
        <v>0</v>
      </c>
      <c r="DZ5" s="219">
        <v>375516.44100400951</v>
      </c>
      <c r="EA5" s="129">
        <v>35.700000000000003</v>
      </c>
      <c r="EB5" s="129">
        <v>0</v>
      </c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</row>
    <row r="6" spans="1:207" s="55" customFormat="1" ht="47.25" x14ac:dyDescent="0.25">
      <c r="A6" s="185">
        <v>2</v>
      </c>
      <c r="B6" s="185">
        <v>93</v>
      </c>
      <c r="C6" s="185"/>
      <c r="D6" s="185" t="s">
        <v>7</v>
      </c>
      <c r="E6" s="186" t="s">
        <v>8</v>
      </c>
      <c r="F6" s="220">
        <v>93</v>
      </c>
      <c r="G6" s="188" t="s">
        <v>9</v>
      </c>
      <c r="H6" s="189" t="s">
        <v>10</v>
      </c>
      <c r="I6" s="190" t="s">
        <v>40</v>
      </c>
      <c r="J6" s="189">
        <v>2</v>
      </c>
      <c r="K6" s="191">
        <v>117</v>
      </c>
      <c r="L6" s="191" t="s">
        <v>10</v>
      </c>
      <c r="M6" s="191"/>
      <c r="N6" s="189">
        <f t="shared" si="0"/>
        <v>2997.6</v>
      </c>
      <c r="O6" s="189">
        <f t="shared" si="1"/>
        <v>617.4</v>
      </c>
      <c r="P6" s="189">
        <v>2380.1999999999998</v>
      </c>
      <c r="Q6" s="221">
        <v>1962</v>
      </c>
      <c r="R6" s="189" t="s">
        <v>5</v>
      </c>
      <c r="S6" s="189">
        <v>1994</v>
      </c>
      <c r="T6" s="189">
        <v>5</v>
      </c>
      <c r="U6" s="189">
        <v>3</v>
      </c>
      <c r="V6" s="189">
        <v>29</v>
      </c>
      <c r="W6" s="189">
        <v>6498</v>
      </c>
      <c r="X6" s="189">
        <v>809</v>
      </c>
      <c r="Y6" s="189">
        <v>11238</v>
      </c>
      <c r="Z6" s="189"/>
      <c r="AA6" s="189">
        <v>2997.6</v>
      </c>
      <c r="AB6" s="189"/>
      <c r="AC6" s="189">
        <v>2380.1999999999998</v>
      </c>
      <c r="AD6" s="189">
        <v>1611</v>
      </c>
      <c r="AE6" s="189">
        <v>2380.1999999999998</v>
      </c>
      <c r="AF6" s="189">
        <v>617.4</v>
      </c>
      <c r="AG6" s="189"/>
      <c r="AH6" s="189"/>
      <c r="AI6" s="189">
        <v>19.899999999999999</v>
      </c>
      <c r="AJ6" s="189">
        <v>19.899999999999999</v>
      </c>
      <c r="AK6" s="189"/>
      <c r="AL6" s="189"/>
      <c r="AM6" s="189">
        <v>24</v>
      </c>
      <c r="AN6" s="189"/>
      <c r="AO6" s="189"/>
      <c r="AP6" s="189"/>
      <c r="AQ6" s="189"/>
      <c r="AR6" s="189"/>
      <c r="AS6" s="189"/>
      <c r="AT6" s="189"/>
      <c r="AU6" s="189"/>
      <c r="AV6" s="189"/>
      <c r="AW6" s="189"/>
      <c r="AX6" s="189">
        <v>24</v>
      </c>
      <c r="AY6" s="189">
        <v>2380.1999999999998</v>
      </c>
      <c r="AZ6" s="189">
        <v>1611</v>
      </c>
      <c r="BA6" s="222"/>
      <c r="BB6" s="222"/>
      <c r="BC6" s="222"/>
      <c r="BD6" s="189"/>
      <c r="BE6" s="189"/>
      <c r="BF6" s="189"/>
      <c r="BG6" s="189"/>
      <c r="BH6" s="222"/>
      <c r="BI6" s="222"/>
      <c r="BJ6" s="222"/>
      <c r="BK6" s="189"/>
      <c r="BL6" s="191">
        <v>117</v>
      </c>
      <c r="BM6" s="191" t="s">
        <v>10</v>
      </c>
      <c r="BN6" s="192" t="s">
        <v>41</v>
      </c>
      <c r="BO6" s="192"/>
      <c r="BP6" s="193" t="s">
        <v>42</v>
      </c>
      <c r="BQ6" s="194"/>
      <c r="BR6" s="195"/>
      <c r="BS6" s="197"/>
      <c r="BT6" s="197"/>
      <c r="BU6" s="196"/>
      <c r="BV6" s="197"/>
      <c r="BW6" s="195"/>
      <c r="BX6" s="195"/>
      <c r="BY6" s="195"/>
      <c r="BZ6" s="195"/>
      <c r="CA6" s="195"/>
      <c r="CB6" s="195"/>
      <c r="CC6" s="195"/>
      <c r="CD6" s="195"/>
      <c r="CE6" s="195"/>
      <c r="CF6" s="195"/>
      <c r="CG6" s="195"/>
      <c r="CH6" s="195"/>
      <c r="CI6" s="197"/>
      <c r="CJ6" s="195"/>
      <c r="CK6" s="195"/>
      <c r="CL6" s="198"/>
      <c r="CM6" s="195"/>
      <c r="CN6" s="195"/>
      <c r="CO6" s="199"/>
      <c r="CP6" s="200"/>
      <c r="CQ6" s="201"/>
      <c r="CR6" s="202"/>
      <c r="CS6" s="203"/>
      <c r="CT6" s="204"/>
      <c r="CU6" s="205"/>
      <c r="CV6" s="208"/>
      <c r="CW6" s="207"/>
      <c r="CX6" s="208"/>
      <c r="CY6" s="209"/>
      <c r="CZ6" s="210"/>
      <c r="DA6" s="211"/>
      <c r="DB6" s="198"/>
      <c r="DC6" s="212"/>
      <c r="DD6" s="213"/>
      <c r="DE6" s="214"/>
      <c r="DF6" s="214"/>
      <c r="DG6" s="214"/>
      <c r="DH6" s="214"/>
      <c r="DI6" s="214"/>
      <c r="DJ6" s="214"/>
      <c r="DK6" s="214"/>
      <c r="DL6" s="214"/>
      <c r="DM6" s="214"/>
      <c r="DN6" s="223"/>
      <c r="DO6" s="215"/>
      <c r="DP6" s="215"/>
      <c r="DQ6" s="215"/>
      <c r="DR6" s="205"/>
      <c r="DS6" s="206"/>
      <c r="DT6" s="206"/>
      <c r="DU6" s="216">
        <v>691.5</v>
      </c>
      <c r="DV6" s="217">
        <v>19.899999999999999</v>
      </c>
      <c r="DW6" s="217">
        <v>3448570.6625300241</v>
      </c>
      <c r="DX6" s="218">
        <v>671.6</v>
      </c>
      <c r="DY6" s="219">
        <v>0</v>
      </c>
      <c r="DZ6" s="219">
        <v>3349327.6311716042</v>
      </c>
      <c r="EA6" s="129">
        <v>42.9</v>
      </c>
      <c r="EB6" s="129">
        <v>42.9</v>
      </c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54"/>
      <c r="FQ6" s="54"/>
      <c r="FR6" s="54"/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4"/>
      <c r="GD6" s="54"/>
      <c r="GE6" s="54"/>
      <c r="GF6" s="54"/>
      <c r="GG6" s="54"/>
      <c r="GH6" s="54"/>
      <c r="GI6" s="54"/>
      <c r="GJ6" s="54"/>
      <c r="GK6" s="54"/>
      <c r="GL6" s="54"/>
      <c r="GM6" s="54"/>
      <c r="GN6" s="54"/>
      <c r="GO6" s="54"/>
      <c r="GP6" s="54"/>
      <c r="GQ6" s="54"/>
      <c r="GR6" s="54"/>
      <c r="GS6" s="54"/>
      <c r="GT6" s="54"/>
      <c r="GU6" s="54"/>
      <c r="GV6" s="54"/>
      <c r="GW6" s="54"/>
    </row>
    <row r="7" spans="1:207" s="55" customFormat="1" ht="47.25" x14ac:dyDescent="0.25">
      <c r="A7" s="185">
        <v>3</v>
      </c>
      <c r="B7" s="185">
        <v>195</v>
      </c>
      <c r="C7" s="185"/>
      <c r="D7" s="185" t="s">
        <v>7</v>
      </c>
      <c r="E7" s="186" t="s">
        <v>8</v>
      </c>
      <c r="F7" s="187">
        <v>195</v>
      </c>
      <c r="G7" s="188" t="s">
        <v>9</v>
      </c>
      <c r="H7" s="189" t="s">
        <v>10</v>
      </c>
      <c r="I7" s="190" t="s">
        <v>53</v>
      </c>
      <c r="J7" s="189">
        <v>5</v>
      </c>
      <c r="K7" s="191">
        <v>278</v>
      </c>
      <c r="L7" s="191" t="s">
        <v>10</v>
      </c>
      <c r="M7" s="191"/>
      <c r="N7" s="189">
        <f t="shared" si="0"/>
        <v>10542.1</v>
      </c>
      <c r="O7" s="189">
        <f t="shared" si="1"/>
        <v>78.099999999999994</v>
      </c>
      <c r="P7" s="189">
        <v>10464</v>
      </c>
      <c r="Q7" s="189">
        <v>1993</v>
      </c>
      <c r="R7" s="189" t="s">
        <v>6</v>
      </c>
      <c r="S7" s="189">
        <v>1993</v>
      </c>
      <c r="T7" s="189">
        <v>10</v>
      </c>
      <c r="U7" s="189">
        <v>4</v>
      </c>
      <c r="V7" s="189" t="s">
        <v>54</v>
      </c>
      <c r="W7" s="189" t="s">
        <v>4</v>
      </c>
      <c r="X7" s="189">
        <v>1613</v>
      </c>
      <c r="Y7" s="189">
        <v>44694</v>
      </c>
      <c r="Z7" s="189">
        <v>10449.1</v>
      </c>
      <c r="AA7" s="189"/>
      <c r="AB7" s="189"/>
      <c r="AC7" s="189">
        <v>10371</v>
      </c>
      <c r="AD7" s="189">
        <v>6247</v>
      </c>
      <c r="AE7" s="189">
        <v>10464</v>
      </c>
      <c r="AF7" s="189">
        <v>78.099999999999994</v>
      </c>
      <c r="AG7" s="189"/>
      <c r="AH7" s="189"/>
      <c r="AI7" s="189">
        <v>67.400000000000006</v>
      </c>
      <c r="AJ7" s="189">
        <v>67.400000000000006</v>
      </c>
      <c r="AK7" s="189"/>
      <c r="AL7" s="189"/>
      <c r="AM7" s="189">
        <v>156</v>
      </c>
      <c r="AN7" s="189">
        <v>1</v>
      </c>
      <c r="AO7" s="189"/>
      <c r="AP7" s="189">
        <v>36.4</v>
      </c>
      <c r="AQ7" s="189">
        <v>14</v>
      </c>
      <c r="AR7" s="189">
        <v>68</v>
      </c>
      <c r="AS7" s="189">
        <v>3847.2</v>
      </c>
      <c r="AT7" s="189">
        <v>2274.8000000000002</v>
      </c>
      <c r="AU7" s="189">
        <v>78</v>
      </c>
      <c r="AV7" s="189">
        <v>5767.4</v>
      </c>
      <c r="AW7" s="189">
        <v>3495.6</v>
      </c>
      <c r="AX7" s="189">
        <v>9</v>
      </c>
      <c r="AY7" s="189">
        <v>720</v>
      </c>
      <c r="AZ7" s="189">
        <v>462.6</v>
      </c>
      <c r="BA7" s="189"/>
      <c r="BB7" s="189"/>
      <c r="BC7" s="189"/>
      <c r="BD7" s="189"/>
      <c r="BE7" s="189"/>
      <c r="BF7" s="189"/>
      <c r="BG7" s="189"/>
      <c r="BH7" s="189"/>
      <c r="BI7" s="189"/>
      <c r="BJ7" s="189"/>
      <c r="BK7" s="189"/>
      <c r="BL7" s="191">
        <v>278</v>
      </c>
      <c r="BM7" s="191" t="s">
        <v>10</v>
      </c>
      <c r="BN7" s="192" t="s">
        <v>55</v>
      </c>
      <c r="BO7" s="192"/>
      <c r="BP7" s="193" t="s">
        <v>56</v>
      </c>
      <c r="BQ7" s="194"/>
      <c r="BR7" s="195"/>
      <c r="BS7" s="197"/>
      <c r="BT7" s="197"/>
      <c r="BU7" s="196"/>
      <c r="BV7" s="197"/>
      <c r="BW7" s="195"/>
      <c r="BX7" s="195"/>
      <c r="BY7" s="195"/>
      <c r="BZ7" s="195"/>
      <c r="CA7" s="195"/>
      <c r="CB7" s="195"/>
      <c r="CC7" s="195"/>
      <c r="CD7" s="195"/>
      <c r="CE7" s="195"/>
      <c r="CF7" s="195"/>
      <c r="CG7" s="195"/>
      <c r="CH7" s="195"/>
      <c r="CI7" s="197"/>
      <c r="CJ7" s="195"/>
      <c r="CK7" s="195"/>
      <c r="CL7" s="198"/>
      <c r="CM7" s="195"/>
      <c r="CN7" s="195"/>
      <c r="CO7" s="199"/>
      <c r="CP7" s="200"/>
      <c r="CQ7" s="201"/>
      <c r="CR7" s="202"/>
      <c r="CS7" s="203"/>
      <c r="CT7" s="204"/>
      <c r="CU7" s="205"/>
      <c r="CV7" s="208"/>
      <c r="CW7" s="207"/>
      <c r="CX7" s="208"/>
      <c r="CY7" s="209"/>
      <c r="CZ7" s="210"/>
      <c r="DA7" s="211"/>
      <c r="DB7" s="198"/>
      <c r="DC7" s="212"/>
      <c r="DD7" s="213"/>
      <c r="DE7" s="214"/>
      <c r="DF7" s="214"/>
      <c r="DG7" s="214"/>
      <c r="DH7" s="214"/>
      <c r="DI7" s="214"/>
      <c r="DJ7" s="214"/>
      <c r="DK7" s="214"/>
      <c r="DL7" s="214"/>
      <c r="DM7" s="214"/>
      <c r="DN7" s="223"/>
      <c r="DO7" s="215"/>
      <c r="DP7" s="215"/>
      <c r="DQ7" s="215"/>
      <c r="DR7" s="205"/>
      <c r="DS7" s="206"/>
      <c r="DT7" s="206"/>
      <c r="DU7" s="216">
        <v>78.099999999999994</v>
      </c>
      <c r="DV7" s="217">
        <v>67.400000000000006</v>
      </c>
      <c r="DW7" s="217">
        <v>503775.62628887972</v>
      </c>
      <c r="DX7" s="218">
        <v>10.699999999999989</v>
      </c>
      <c r="DY7" s="219">
        <v>0</v>
      </c>
      <c r="DZ7" s="219">
        <v>69019.195919219041</v>
      </c>
      <c r="EA7" s="120">
        <v>107</v>
      </c>
      <c r="EB7" s="120">
        <v>107</v>
      </c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54"/>
      <c r="FQ7" s="54"/>
      <c r="FR7" s="54"/>
      <c r="FS7" s="54"/>
      <c r="FT7" s="54"/>
      <c r="FU7" s="54"/>
      <c r="FV7" s="54"/>
      <c r="FW7" s="54"/>
      <c r="FX7" s="54"/>
      <c r="FY7" s="54"/>
      <c r="FZ7" s="54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  <c r="GT7" s="54"/>
      <c r="GU7" s="54"/>
      <c r="GV7" s="54"/>
      <c r="GW7" s="54"/>
    </row>
    <row r="8" spans="1:207" s="55" customFormat="1" ht="47.25" x14ac:dyDescent="0.25">
      <c r="A8" s="185">
        <v>4</v>
      </c>
      <c r="B8" s="185">
        <v>299</v>
      </c>
      <c r="C8" s="185"/>
      <c r="D8" s="185" t="s">
        <v>7</v>
      </c>
      <c r="E8" s="186" t="s">
        <v>8</v>
      </c>
      <c r="F8" s="187">
        <v>299</v>
      </c>
      <c r="G8" s="188" t="s">
        <v>9</v>
      </c>
      <c r="H8" s="189" t="s">
        <v>10</v>
      </c>
      <c r="I8" s="190" t="s">
        <v>60</v>
      </c>
      <c r="J8" s="189">
        <v>10</v>
      </c>
      <c r="K8" s="191">
        <v>397</v>
      </c>
      <c r="L8" s="191" t="s">
        <v>10</v>
      </c>
      <c r="M8" s="191"/>
      <c r="N8" s="189">
        <f t="shared" si="0"/>
        <v>2978.1</v>
      </c>
      <c r="O8" s="189">
        <f t="shared" si="1"/>
        <v>113.4</v>
      </c>
      <c r="P8" s="189">
        <v>2864.7</v>
      </c>
      <c r="Q8" s="189">
        <v>1973</v>
      </c>
      <c r="R8" s="222" t="s">
        <v>6</v>
      </c>
      <c r="S8" s="222">
        <v>1999</v>
      </c>
      <c r="T8" s="189">
        <v>5</v>
      </c>
      <c r="U8" s="189">
        <v>4</v>
      </c>
      <c r="V8" s="189">
        <v>18</v>
      </c>
      <c r="W8" s="189">
        <v>3141</v>
      </c>
      <c r="X8" s="189">
        <v>794</v>
      </c>
      <c r="Y8" s="189">
        <v>11963</v>
      </c>
      <c r="Z8" s="189">
        <v>3044.7</v>
      </c>
      <c r="AA8" s="189"/>
      <c r="AB8" s="189"/>
      <c r="AC8" s="189">
        <v>2864.7</v>
      </c>
      <c r="AD8" s="189">
        <v>1727</v>
      </c>
      <c r="AE8" s="189">
        <v>2864.7</v>
      </c>
      <c r="AF8" s="189">
        <v>180</v>
      </c>
      <c r="AG8" s="222">
        <v>66.599999999999994</v>
      </c>
      <c r="AH8" s="222"/>
      <c r="AI8" s="189">
        <v>24.1</v>
      </c>
      <c r="AJ8" s="189">
        <v>24.1</v>
      </c>
      <c r="AK8" s="222"/>
      <c r="AL8" s="222">
        <v>262.89999999999998</v>
      </c>
      <c r="AM8" s="189">
        <v>63</v>
      </c>
      <c r="AN8" s="189">
        <v>14</v>
      </c>
      <c r="AO8" s="222"/>
      <c r="AP8" s="189">
        <v>489.9</v>
      </c>
      <c r="AQ8" s="189">
        <v>243.2</v>
      </c>
      <c r="AR8" s="189">
        <v>39</v>
      </c>
      <c r="AS8" s="189">
        <v>1818</v>
      </c>
      <c r="AT8" s="189">
        <v>1108.2</v>
      </c>
      <c r="AU8" s="189">
        <v>10</v>
      </c>
      <c r="AV8" s="189">
        <v>556.79999999999995</v>
      </c>
      <c r="AW8" s="189">
        <v>375.6</v>
      </c>
      <c r="AX8" s="189"/>
      <c r="AY8" s="189"/>
      <c r="AZ8" s="189"/>
      <c r="BA8" s="222"/>
      <c r="BB8" s="222"/>
      <c r="BC8" s="222"/>
      <c r="BD8" s="222"/>
      <c r="BE8" s="222"/>
      <c r="BF8" s="222"/>
      <c r="BG8" s="222"/>
      <c r="BH8" s="222"/>
      <c r="BI8" s="222"/>
      <c r="BJ8" s="222"/>
      <c r="BK8" s="189"/>
      <c r="BL8" s="191">
        <v>397</v>
      </c>
      <c r="BM8" s="191" t="s">
        <v>10</v>
      </c>
      <c r="BN8" s="192" t="s">
        <v>61</v>
      </c>
      <c r="BO8" s="192"/>
      <c r="BP8" s="193" t="s">
        <v>62</v>
      </c>
      <c r="BQ8" s="194"/>
      <c r="BR8" s="195"/>
      <c r="BS8" s="195"/>
      <c r="BT8" s="195"/>
      <c r="BU8" s="196"/>
      <c r="BV8" s="197"/>
      <c r="BW8" s="195"/>
      <c r="BX8" s="195"/>
      <c r="BY8" s="195"/>
      <c r="BZ8" s="195"/>
      <c r="CA8" s="195"/>
      <c r="CB8" s="195"/>
      <c r="CC8" s="195"/>
      <c r="CD8" s="195"/>
      <c r="CE8" s="195"/>
      <c r="CF8" s="195"/>
      <c r="CG8" s="195"/>
      <c r="CH8" s="195"/>
      <c r="CI8" s="197"/>
      <c r="CJ8" s="195"/>
      <c r="CK8" s="195"/>
      <c r="CL8" s="198"/>
      <c r="CM8" s="195"/>
      <c r="CN8" s="195"/>
      <c r="CO8" s="199"/>
      <c r="CP8" s="200"/>
      <c r="CQ8" s="201"/>
      <c r="CR8" s="202"/>
      <c r="CS8" s="203"/>
      <c r="CT8" s="204"/>
      <c r="CU8" s="205"/>
      <c r="CV8" s="208"/>
      <c r="CW8" s="207"/>
      <c r="CX8" s="208"/>
      <c r="CY8" s="209"/>
      <c r="CZ8" s="210"/>
      <c r="DA8" s="211"/>
      <c r="DB8" s="198"/>
      <c r="DC8" s="212"/>
      <c r="DD8" s="213"/>
      <c r="DE8" s="214"/>
      <c r="DF8" s="214"/>
      <c r="DG8" s="214"/>
      <c r="DH8" s="214"/>
      <c r="DI8" s="214"/>
      <c r="DJ8" s="214"/>
      <c r="DK8" s="214"/>
      <c r="DL8" s="214"/>
      <c r="DM8" s="214"/>
      <c r="DN8" s="215"/>
      <c r="DO8" s="215"/>
      <c r="DP8" s="215"/>
      <c r="DQ8" s="215"/>
      <c r="DR8" s="205"/>
      <c r="DS8" s="208"/>
      <c r="DT8" s="206"/>
      <c r="DU8" s="216">
        <v>180</v>
      </c>
      <c r="DV8" s="217">
        <v>24.1</v>
      </c>
      <c r="DW8" s="217">
        <v>1248111.0909640375</v>
      </c>
      <c r="DX8" s="218">
        <v>155.9</v>
      </c>
      <c r="DY8" s="219">
        <v>0</v>
      </c>
      <c r="DZ8" s="219">
        <v>1081002.8837849635</v>
      </c>
      <c r="EA8" s="120">
        <v>77</v>
      </c>
      <c r="EB8" s="120">
        <v>68.400000000000006</v>
      </c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  <c r="FP8" s="54"/>
      <c r="FQ8" s="54"/>
      <c r="FR8" s="54"/>
      <c r="FS8" s="54"/>
      <c r="FT8" s="54"/>
      <c r="FU8" s="54"/>
      <c r="FV8" s="54"/>
      <c r="FW8" s="54"/>
      <c r="FX8" s="54"/>
      <c r="FY8" s="54"/>
      <c r="FZ8" s="54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4"/>
      <c r="GO8" s="54"/>
      <c r="GP8" s="54"/>
      <c r="GQ8" s="54"/>
      <c r="GR8" s="54"/>
      <c r="GS8" s="54"/>
      <c r="GT8" s="54"/>
      <c r="GU8" s="54"/>
      <c r="GV8" s="54"/>
      <c r="GW8" s="54"/>
    </row>
    <row r="9" spans="1:207" s="55" customFormat="1" ht="47.25" x14ac:dyDescent="0.25">
      <c r="A9" s="185">
        <v>5</v>
      </c>
      <c r="B9" s="185">
        <v>361</v>
      </c>
      <c r="C9" s="185">
        <v>251</v>
      </c>
      <c r="D9" s="185" t="s">
        <v>7</v>
      </c>
      <c r="E9" s="186" t="s">
        <v>8</v>
      </c>
      <c r="F9" s="187">
        <v>361</v>
      </c>
      <c r="G9" s="188" t="s">
        <v>9</v>
      </c>
      <c r="H9" s="189" t="s">
        <v>10</v>
      </c>
      <c r="I9" s="283" t="s">
        <v>63</v>
      </c>
      <c r="J9" s="189">
        <v>1</v>
      </c>
      <c r="K9" s="191">
        <v>486</v>
      </c>
      <c r="L9" s="191" t="s">
        <v>10</v>
      </c>
      <c r="M9" s="191"/>
      <c r="N9" s="189">
        <f t="shared" si="0"/>
        <v>1229.5999999999999</v>
      </c>
      <c r="O9" s="189">
        <f t="shared" si="1"/>
        <v>316.7</v>
      </c>
      <c r="P9" s="189">
        <v>912.9</v>
      </c>
      <c r="Q9" s="189">
        <v>1958</v>
      </c>
      <c r="R9" s="189" t="s">
        <v>5</v>
      </c>
      <c r="S9" s="189">
        <v>1995</v>
      </c>
      <c r="T9" s="189">
        <v>3</v>
      </c>
      <c r="U9" s="189">
        <v>2</v>
      </c>
      <c r="V9" s="189">
        <v>21</v>
      </c>
      <c r="W9" s="189">
        <v>2484</v>
      </c>
      <c r="X9" s="189">
        <v>899</v>
      </c>
      <c r="Y9" s="189">
        <v>5689</v>
      </c>
      <c r="Z9" s="189"/>
      <c r="AA9" s="189">
        <v>1229.5999999999999</v>
      </c>
      <c r="AB9" s="189"/>
      <c r="AC9" s="189">
        <v>912.9</v>
      </c>
      <c r="AD9" s="189">
        <v>579.9</v>
      </c>
      <c r="AE9" s="189">
        <v>912.9</v>
      </c>
      <c r="AF9" s="189">
        <v>316.7</v>
      </c>
      <c r="AG9" s="189"/>
      <c r="AH9" s="189"/>
      <c r="AI9" s="189">
        <v>308.7</v>
      </c>
      <c r="AJ9" s="189"/>
      <c r="AK9" s="189"/>
      <c r="AL9" s="189"/>
      <c r="AM9" s="189">
        <v>18</v>
      </c>
      <c r="AN9" s="189"/>
      <c r="AO9" s="189"/>
      <c r="AP9" s="189"/>
      <c r="AQ9" s="189"/>
      <c r="AR9" s="189">
        <v>12</v>
      </c>
      <c r="AS9" s="189">
        <v>545.9</v>
      </c>
      <c r="AT9" s="189">
        <v>329.9</v>
      </c>
      <c r="AU9" s="189">
        <v>6</v>
      </c>
      <c r="AV9" s="189">
        <v>367</v>
      </c>
      <c r="AW9" s="189">
        <v>299</v>
      </c>
      <c r="AX9" s="189"/>
      <c r="AY9" s="189"/>
      <c r="AZ9" s="189"/>
      <c r="BA9" s="189"/>
      <c r="BB9" s="189"/>
      <c r="BC9" s="189"/>
      <c r="BD9" s="189"/>
      <c r="BE9" s="189"/>
      <c r="BF9" s="189"/>
      <c r="BG9" s="189"/>
      <c r="BH9" s="189"/>
      <c r="BI9" s="189"/>
      <c r="BJ9" s="189"/>
      <c r="BK9" s="189"/>
      <c r="BL9" s="191">
        <v>486</v>
      </c>
      <c r="BM9" s="191" t="s">
        <v>10</v>
      </c>
      <c r="BN9" s="192" t="s">
        <v>64</v>
      </c>
      <c r="BO9" s="192"/>
      <c r="BP9" s="193" t="s">
        <v>65</v>
      </c>
      <c r="BQ9" s="286"/>
      <c r="BR9" s="287"/>
      <c r="BS9" s="287"/>
      <c r="BT9" s="287"/>
      <c r="BU9" s="288"/>
      <c r="BV9" s="287"/>
      <c r="BW9" s="287"/>
      <c r="BX9" s="287"/>
      <c r="BY9" s="287"/>
      <c r="BZ9" s="287"/>
      <c r="CA9" s="287"/>
      <c r="CB9" s="287"/>
      <c r="CC9" s="287"/>
      <c r="CD9" s="287"/>
      <c r="CE9" s="287"/>
      <c r="CF9" s="287"/>
      <c r="CG9" s="287"/>
      <c r="CH9" s="287"/>
      <c r="CI9" s="289"/>
      <c r="CJ9" s="287"/>
      <c r="CK9" s="287"/>
      <c r="CL9" s="290"/>
      <c r="CM9" s="287"/>
      <c r="CN9" s="287"/>
      <c r="CO9" s="291"/>
      <c r="CP9" s="292"/>
      <c r="CQ9" s="293"/>
      <c r="CR9" s="294"/>
      <c r="CS9" s="295"/>
      <c r="CT9" s="296"/>
      <c r="CU9" s="297"/>
      <c r="CV9" s="298"/>
      <c r="CW9" s="299"/>
      <c r="CX9" s="300"/>
      <c r="CY9" s="301"/>
      <c r="CZ9" s="302"/>
      <c r="DA9" s="303"/>
      <c r="DB9" s="290"/>
      <c r="DC9" s="304"/>
      <c r="DD9" s="305"/>
      <c r="DE9" s="214"/>
      <c r="DF9" s="214"/>
      <c r="DG9" s="214"/>
      <c r="DH9" s="214"/>
      <c r="DI9" s="214"/>
      <c r="DJ9" s="214"/>
      <c r="DK9" s="214"/>
      <c r="DL9" s="214"/>
      <c r="DM9" s="214"/>
      <c r="DN9" s="306"/>
      <c r="DO9" s="306"/>
      <c r="DP9" s="306"/>
      <c r="DQ9" s="306"/>
      <c r="DR9" s="297"/>
      <c r="DS9" s="298"/>
      <c r="DT9" s="298"/>
      <c r="DU9" s="307">
        <v>316.7</v>
      </c>
      <c r="DV9" s="308">
        <v>308.7</v>
      </c>
      <c r="DW9" s="308">
        <v>1889936.3546681846</v>
      </c>
      <c r="DX9" s="218">
        <v>311.59999999999997</v>
      </c>
      <c r="DY9" s="219">
        <v>303.59999999999997</v>
      </c>
      <c r="DZ9" s="219">
        <v>1859501.63597918</v>
      </c>
      <c r="EA9" s="120">
        <v>101.5</v>
      </c>
      <c r="EB9" s="120">
        <v>101.5</v>
      </c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54"/>
      <c r="FM9" s="54"/>
      <c r="FN9" s="54"/>
      <c r="FO9" s="54"/>
      <c r="FP9" s="54"/>
      <c r="FQ9" s="54"/>
      <c r="FR9" s="54"/>
      <c r="FS9" s="54"/>
      <c r="FT9" s="54"/>
      <c r="FU9" s="54"/>
      <c r="FV9" s="54"/>
      <c r="FW9" s="54"/>
      <c r="FX9" s="54"/>
      <c r="FY9" s="54"/>
      <c r="FZ9" s="54"/>
      <c r="GA9" s="54"/>
      <c r="GB9" s="5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4"/>
      <c r="GQ9" s="54"/>
      <c r="GR9" s="54"/>
      <c r="GS9" s="54"/>
      <c r="GT9" s="54"/>
      <c r="GU9" s="54"/>
      <c r="GV9" s="54"/>
      <c r="GW9" s="54"/>
    </row>
    <row r="10" spans="1:207" s="55" customFormat="1" ht="63" x14ac:dyDescent="0.25">
      <c r="A10" s="185">
        <v>6</v>
      </c>
      <c r="B10" s="185">
        <v>376</v>
      </c>
      <c r="C10" s="185"/>
      <c r="D10" s="188" t="s">
        <v>7</v>
      </c>
      <c r="E10" s="186" t="s">
        <v>8</v>
      </c>
      <c r="F10" s="187">
        <v>376</v>
      </c>
      <c r="G10" s="189" t="s">
        <v>9</v>
      </c>
      <c r="H10" s="189" t="s">
        <v>10</v>
      </c>
      <c r="I10" s="283" t="s">
        <v>46</v>
      </c>
      <c r="J10" s="189">
        <v>2</v>
      </c>
      <c r="K10" s="191">
        <v>505</v>
      </c>
      <c r="L10" s="191" t="s">
        <v>10</v>
      </c>
      <c r="M10" s="191"/>
      <c r="N10" s="189">
        <f t="shared" si="0"/>
        <v>3984</v>
      </c>
      <c r="O10" s="189">
        <f t="shared" si="1"/>
        <v>159.4</v>
      </c>
      <c r="P10" s="189">
        <v>3824.6</v>
      </c>
      <c r="Q10" s="221">
        <v>1970</v>
      </c>
      <c r="R10" s="189" t="s">
        <v>6</v>
      </c>
      <c r="S10" s="189">
        <v>1993</v>
      </c>
      <c r="T10" s="189">
        <v>5</v>
      </c>
      <c r="U10" s="189">
        <v>6</v>
      </c>
      <c r="V10" s="189">
        <v>15</v>
      </c>
      <c r="W10" s="189">
        <v>3618</v>
      </c>
      <c r="X10" s="189">
        <v>1065</v>
      </c>
      <c r="Y10" s="189">
        <v>14273</v>
      </c>
      <c r="Z10" s="189">
        <v>3984</v>
      </c>
      <c r="AA10" s="189"/>
      <c r="AB10" s="189"/>
      <c r="AC10" s="189">
        <v>3824.6</v>
      </c>
      <c r="AD10" s="189">
        <v>2600.1999999999998</v>
      </c>
      <c r="AE10" s="189">
        <v>3824.6</v>
      </c>
      <c r="AF10" s="189">
        <v>159.4</v>
      </c>
      <c r="AG10" s="189"/>
      <c r="AH10" s="189"/>
      <c r="AI10" s="189">
        <v>27.9</v>
      </c>
      <c r="AJ10" s="189">
        <v>27.9</v>
      </c>
      <c r="AK10" s="189"/>
      <c r="AL10" s="189"/>
      <c r="AM10" s="189">
        <v>87</v>
      </c>
      <c r="AN10" s="189">
        <v>15</v>
      </c>
      <c r="AO10" s="189"/>
      <c r="AP10" s="189">
        <v>433.8</v>
      </c>
      <c r="AQ10" s="189">
        <v>246.2</v>
      </c>
      <c r="AR10" s="189">
        <v>53</v>
      </c>
      <c r="AS10" s="189">
        <v>2268.4</v>
      </c>
      <c r="AT10" s="189">
        <v>1511.4</v>
      </c>
      <c r="AU10" s="189">
        <v>15</v>
      </c>
      <c r="AV10" s="189">
        <v>886.3</v>
      </c>
      <c r="AW10" s="189">
        <v>664.8</v>
      </c>
      <c r="AX10" s="189">
        <v>4</v>
      </c>
      <c r="AY10" s="189">
        <v>236.1</v>
      </c>
      <c r="AZ10" s="189">
        <v>177.8</v>
      </c>
      <c r="BA10" s="189"/>
      <c r="BB10" s="189"/>
      <c r="BC10" s="189"/>
      <c r="BD10" s="189"/>
      <c r="BE10" s="189"/>
      <c r="BF10" s="189"/>
      <c r="BG10" s="189"/>
      <c r="BH10" s="189"/>
      <c r="BI10" s="189"/>
      <c r="BJ10" s="189"/>
      <c r="BK10" s="189"/>
      <c r="BL10" s="191">
        <v>505</v>
      </c>
      <c r="BM10" s="191" t="s">
        <v>10</v>
      </c>
      <c r="BN10" s="192" t="s">
        <v>47</v>
      </c>
      <c r="BO10" s="192"/>
      <c r="BP10" s="224" t="s">
        <v>113</v>
      </c>
      <c r="BQ10" s="193"/>
      <c r="BR10" s="195"/>
      <c r="BS10" s="195"/>
      <c r="BT10" s="195"/>
      <c r="BU10" s="196"/>
      <c r="BV10" s="197"/>
      <c r="BW10" s="195"/>
      <c r="BX10" s="195"/>
      <c r="BY10" s="195"/>
      <c r="BZ10" s="195"/>
      <c r="CA10" s="195"/>
      <c r="CB10" s="195"/>
      <c r="CC10" s="195"/>
      <c r="CD10" s="195"/>
      <c r="CE10" s="195"/>
      <c r="CF10" s="195"/>
      <c r="CG10" s="195"/>
      <c r="CH10" s="195"/>
      <c r="CI10" s="197"/>
      <c r="CJ10" s="195"/>
      <c r="CK10" s="195"/>
      <c r="CL10" s="198"/>
      <c r="CM10" s="195"/>
      <c r="CN10" s="195"/>
      <c r="CO10" s="199"/>
      <c r="CP10" s="200"/>
      <c r="CQ10" s="201"/>
      <c r="CR10" s="202"/>
      <c r="CS10" s="203"/>
      <c r="CT10" s="204"/>
      <c r="CU10" s="205"/>
      <c r="CV10" s="208"/>
      <c r="CW10" s="208"/>
      <c r="CX10" s="208"/>
      <c r="CY10" s="198"/>
      <c r="CZ10" s="210"/>
      <c r="DA10" s="211"/>
      <c r="DB10" s="198"/>
      <c r="DC10" s="200"/>
      <c r="DD10" s="213"/>
      <c r="DE10" s="200"/>
      <c r="DF10" s="200"/>
      <c r="DG10" s="200"/>
      <c r="DH10" s="200"/>
      <c r="DI10" s="200"/>
      <c r="DJ10" s="200"/>
      <c r="DK10" s="200"/>
      <c r="DL10" s="200"/>
      <c r="DM10" s="200"/>
      <c r="DN10" s="215"/>
      <c r="DO10" s="215"/>
      <c r="DP10" s="215"/>
      <c r="DQ10" s="215"/>
      <c r="DR10" s="205"/>
      <c r="DS10" s="208"/>
      <c r="DT10" s="206"/>
      <c r="DU10" s="216">
        <v>86.8</v>
      </c>
      <c r="DV10" s="217">
        <v>27.9</v>
      </c>
      <c r="DW10" s="217">
        <v>505876.78363453812</v>
      </c>
      <c r="DX10" s="218">
        <v>58.9</v>
      </c>
      <c r="DY10" s="219">
        <v>0</v>
      </c>
      <c r="DZ10" s="219">
        <v>343273.53175200801</v>
      </c>
      <c r="EA10" s="120">
        <v>50.1</v>
      </c>
      <c r="EB10" s="120">
        <v>50.1</v>
      </c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4"/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  <c r="FF10" s="54"/>
      <c r="FG10" s="54"/>
      <c r="FH10" s="54"/>
      <c r="FI10" s="54"/>
      <c r="FJ10" s="54"/>
      <c r="FK10" s="54"/>
      <c r="FL10" s="54"/>
      <c r="FM10" s="54"/>
      <c r="FN10" s="54"/>
      <c r="FO10" s="54"/>
      <c r="FP10" s="54"/>
      <c r="FQ10" s="54"/>
      <c r="FR10" s="54"/>
      <c r="FS10" s="54"/>
      <c r="FT10" s="54"/>
      <c r="FU10" s="54"/>
      <c r="FV10" s="54"/>
      <c r="FW10" s="54"/>
      <c r="FX10" s="54"/>
      <c r="FY10" s="54"/>
      <c r="FZ10" s="54"/>
      <c r="GA10" s="54"/>
      <c r="GB10" s="54"/>
      <c r="GC10" s="54"/>
      <c r="GD10" s="54"/>
      <c r="GE10" s="54"/>
      <c r="GF10" s="54"/>
      <c r="GG10" s="54"/>
      <c r="GH10" s="54"/>
      <c r="GI10" s="54"/>
      <c r="GJ10" s="54"/>
      <c r="GK10" s="54"/>
      <c r="GL10" s="54"/>
      <c r="GM10" s="54"/>
      <c r="GN10" s="54"/>
      <c r="GO10" s="54"/>
      <c r="GP10" s="54"/>
      <c r="GQ10" s="54"/>
      <c r="GR10" s="54"/>
      <c r="GS10" s="54"/>
      <c r="GT10" s="54"/>
      <c r="GU10" s="54"/>
      <c r="GV10" s="54"/>
      <c r="GW10" s="54"/>
    </row>
    <row r="11" spans="1:207" s="55" customFormat="1" ht="47.25" x14ac:dyDescent="0.25">
      <c r="A11" s="309">
        <v>7</v>
      </c>
      <c r="B11" s="309">
        <v>415</v>
      </c>
      <c r="C11" s="309"/>
      <c r="D11" s="309" t="s">
        <v>7</v>
      </c>
      <c r="E11" s="310" t="s">
        <v>8</v>
      </c>
      <c r="F11" s="220">
        <v>415</v>
      </c>
      <c r="G11" s="311" t="s">
        <v>9</v>
      </c>
      <c r="H11" s="312" t="s">
        <v>10</v>
      </c>
      <c r="I11" s="313" t="s">
        <v>50</v>
      </c>
      <c r="J11" s="312">
        <v>9</v>
      </c>
      <c r="K11" s="314">
        <v>561</v>
      </c>
      <c r="L11" s="314" t="s">
        <v>10</v>
      </c>
      <c r="M11" s="314"/>
      <c r="N11" s="312">
        <f t="shared" si="0"/>
        <v>3225.5</v>
      </c>
      <c r="O11" s="312">
        <f t="shared" si="1"/>
        <v>103.2</v>
      </c>
      <c r="P11" s="312">
        <v>3122.3</v>
      </c>
      <c r="Q11" s="315">
        <v>1967</v>
      </c>
      <c r="R11" s="312" t="s">
        <v>6</v>
      </c>
      <c r="S11" s="312">
        <v>1991</v>
      </c>
      <c r="T11" s="312">
        <v>5</v>
      </c>
      <c r="U11" s="312">
        <v>5</v>
      </c>
      <c r="V11" s="312">
        <v>14</v>
      </c>
      <c r="W11" s="312">
        <v>1994</v>
      </c>
      <c r="X11" s="312">
        <v>873</v>
      </c>
      <c r="Y11" s="312">
        <v>11639</v>
      </c>
      <c r="Z11" s="312">
        <v>3225.5</v>
      </c>
      <c r="AA11" s="312"/>
      <c r="AB11" s="312"/>
      <c r="AC11" s="312">
        <v>3122.3</v>
      </c>
      <c r="AD11" s="312">
        <v>2116.5</v>
      </c>
      <c r="AE11" s="312">
        <v>3122.3</v>
      </c>
      <c r="AF11" s="312">
        <v>103.2</v>
      </c>
      <c r="AG11" s="312"/>
      <c r="AH11" s="312"/>
      <c r="AI11" s="312">
        <v>29.2</v>
      </c>
      <c r="AJ11" s="312">
        <v>29.2</v>
      </c>
      <c r="AK11" s="312"/>
      <c r="AL11" s="312"/>
      <c r="AM11" s="312">
        <v>75</v>
      </c>
      <c r="AN11" s="312">
        <v>10</v>
      </c>
      <c r="AO11" s="312"/>
      <c r="AP11" s="312">
        <v>275</v>
      </c>
      <c r="AQ11" s="312">
        <v>164.9</v>
      </c>
      <c r="AR11" s="312">
        <v>55</v>
      </c>
      <c r="AS11" s="312">
        <v>2287.8000000000002</v>
      </c>
      <c r="AT11" s="312">
        <v>1530.7</v>
      </c>
      <c r="AU11" s="312">
        <v>10</v>
      </c>
      <c r="AV11" s="312">
        <v>559.5</v>
      </c>
      <c r="AW11" s="312">
        <v>420.9</v>
      </c>
      <c r="AX11" s="312"/>
      <c r="AY11" s="312"/>
      <c r="AZ11" s="312"/>
      <c r="BA11" s="312">
        <v>1</v>
      </c>
      <c r="BB11" s="312">
        <v>41.5</v>
      </c>
      <c r="BC11" s="312">
        <v>27.7</v>
      </c>
      <c r="BD11" s="312"/>
      <c r="BE11" s="312"/>
      <c r="BF11" s="312"/>
      <c r="BG11" s="312"/>
      <c r="BH11" s="312"/>
      <c r="BI11" s="312"/>
      <c r="BJ11" s="312"/>
      <c r="BK11" s="312"/>
      <c r="BL11" s="314">
        <v>561</v>
      </c>
      <c r="BM11" s="314" t="s">
        <v>10</v>
      </c>
      <c r="BN11" s="316" t="s">
        <v>51</v>
      </c>
      <c r="BO11" s="316"/>
      <c r="BP11" s="317" t="s">
        <v>52</v>
      </c>
      <c r="BQ11" s="318"/>
      <c r="BR11" s="319"/>
      <c r="BS11" s="319"/>
      <c r="BT11" s="319"/>
      <c r="BU11" s="320"/>
      <c r="BV11" s="321"/>
      <c r="BW11" s="319"/>
      <c r="BX11" s="319"/>
      <c r="BY11" s="319"/>
      <c r="BZ11" s="319"/>
      <c r="CA11" s="319"/>
      <c r="CB11" s="319"/>
      <c r="CC11" s="319"/>
      <c r="CD11" s="319"/>
      <c r="CE11" s="319"/>
      <c r="CF11" s="319"/>
      <c r="CG11" s="319"/>
      <c r="CH11" s="319"/>
      <c r="CI11" s="321"/>
      <c r="CJ11" s="319"/>
      <c r="CK11" s="319"/>
      <c r="CL11" s="322"/>
      <c r="CM11" s="319"/>
      <c r="CN11" s="319"/>
      <c r="CO11" s="323"/>
      <c r="CP11" s="324"/>
      <c r="CQ11" s="325"/>
      <c r="CR11" s="326"/>
      <c r="CS11" s="327"/>
      <c r="CT11" s="328"/>
      <c r="CU11" s="329"/>
      <c r="CV11" s="330"/>
      <c r="CW11" s="331"/>
      <c r="CX11" s="330"/>
      <c r="CY11" s="332"/>
      <c r="CZ11" s="333"/>
      <c r="DA11" s="334"/>
      <c r="DB11" s="322"/>
      <c r="DC11" s="335"/>
      <c r="DD11" s="336"/>
      <c r="DE11" s="214"/>
      <c r="DF11" s="214"/>
      <c r="DG11" s="214"/>
      <c r="DH11" s="214"/>
      <c r="DI11" s="214"/>
      <c r="DJ11" s="214"/>
      <c r="DK11" s="214"/>
      <c r="DL11" s="214"/>
      <c r="DM11" s="214"/>
      <c r="DN11" s="337"/>
      <c r="DO11" s="337"/>
      <c r="DP11" s="337"/>
      <c r="DQ11" s="337"/>
      <c r="DR11" s="329"/>
      <c r="DS11" s="330"/>
      <c r="DT11" s="338"/>
      <c r="DU11" s="339">
        <v>103.2</v>
      </c>
      <c r="DV11" s="340">
        <v>29.2</v>
      </c>
      <c r="DW11" s="340">
        <v>456315.84535730892</v>
      </c>
      <c r="DX11" s="341">
        <v>74</v>
      </c>
      <c r="DY11" s="342">
        <v>0</v>
      </c>
      <c r="DZ11" s="342">
        <v>327203.22244613233</v>
      </c>
      <c r="EA11" s="120">
        <v>74.7</v>
      </c>
      <c r="EB11" s="120">
        <v>67</v>
      </c>
      <c r="EC11" s="54"/>
      <c r="ED11" s="54"/>
      <c r="EE11" s="54"/>
      <c r="EF11" s="54"/>
      <c r="EG11" s="54"/>
      <c r="EH11" s="54"/>
      <c r="EI11" s="54"/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</row>
    <row r="12" spans="1:207" s="55" customFormat="1" ht="47.25" x14ac:dyDescent="0.25">
      <c r="A12" s="185">
        <v>8</v>
      </c>
      <c r="B12" s="225">
        <v>423</v>
      </c>
      <c r="C12" s="225"/>
      <c r="D12" s="225" t="s">
        <v>7</v>
      </c>
      <c r="E12" s="226" t="s">
        <v>8</v>
      </c>
      <c r="F12" s="227">
        <v>423</v>
      </c>
      <c r="G12" s="228" t="s">
        <v>9</v>
      </c>
      <c r="H12" s="229" t="s">
        <v>10</v>
      </c>
      <c r="I12" s="230" t="s">
        <v>108</v>
      </c>
      <c r="J12" s="229">
        <v>9</v>
      </c>
      <c r="K12" s="231">
        <v>569</v>
      </c>
      <c r="L12" s="231" t="s">
        <v>10</v>
      </c>
      <c r="M12" s="231"/>
      <c r="N12" s="229">
        <f t="shared" si="0"/>
        <v>2409.3999999999996</v>
      </c>
      <c r="O12" s="229">
        <f t="shared" si="1"/>
        <v>253.2</v>
      </c>
      <c r="P12" s="229">
        <v>2156.1999999999998</v>
      </c>
      <c r="Q12" s="232">
        <v>1969</v>
      </c>
      <c r="R12" s="229" t="s">
        <v>5</v>
      </c>
      <c r="S12" s="229">
        <v>1988</v>
      </c>
      <c r="T12" s="229">
        <v>9</v>
      </c>
      <c r="U12" s="229">
        <v>1</v>
      </c>
      <c r="V12" s="229">
        <v>16</v>
      </c>
      <c r="W12" s="229">
        <v>1994</v>
      </c>
      <c r="X12" s="229">
        <v>389</v>
      </c>
      <c r="Y12" s="229">
        <v>9907</v>
      </c>
      <c r="Z12" s="229"/>
      <c r="AA12" s="229">
        <v>2341.4</v>
      </c>
      <c r="AB12" s="229"/>
      <c r="AC12" s="229">
        <v>2088.1999999999998</v>
      </c>
      <c r="AD12" s="229">
        <v>1232.0999999999999</v>
      </c>
      <c r="AE12" s="229">
        <v>2156.1999999999998</v>
      </c>
      <c r="AF12" s="229">
        <v>253.2</v>
      </c>
      <c r="AG12" s="229"/>
      <c r="AH12" s="229"/>
      <c r="AI12" s="229">
        <v>40.6</v>
      </c>
      <c r="AJ12" s="229">
        <v>17.8</v>
      </c>
      <c r="AK12" s="229">
        <v>22.8</v>
      </c>
      <c r="AL12" s="229"/>
      <c r="AM12" s="229">
        <v>49</v>
      </c>
      <c r="AN12" s="229">
        <v>16</v>
      </c>
      <c r="AO12" s="229"/>
      <c r="AP12" s="229">
        <v>528.20000000000005</v>
      </c>
      <c r="AQ12" s="229">
        <v>255.2</v>
      </c>
      <c r="AR12" s="229">
        <v>25</v>
      </c>
      <c r="AS12" s="229">
        <v>1116.5</v>
      </c>
      <c r="AT12" s="229">
        <v>680.9</v>
      </c>
      <c r="AU12" s="229">
        <v>8</v>
      </c>
      <c r="AV12" s="229">
        <v>443.5</v>
      </c>
      <c r="AW12" s="229">
        <v>293.2</v>
      </c>
      <c r="AX12" s="229"/>
      <c r="AY12" s="229"/>
      <c r="AZ12" s="229"/>
      <c r="BA12" s="229"/>
      <c r="BB12" s="229"/>
      <c r="BC12" s="229"/>
      <c r="BD12" s="229"/>
      <c r="BE12" s="229"/>
      <c r="BF12" s="229"/>
      <c r="BG12" s="229"/>
      <c r="BH12" s="229"/>
      <c r="BI12" s="229"/>
      <c r="BJ12" s="229"/>
      <c r="BK12" s="229"/>
      <c r="BL12" s="231">
        <v>569</v>
      </c>
      <c r="BM12" s="231" t="s">
        <v>10</v>
      </c>
      <c r="BN12" s="233" t="s">
        <v>109</v>
      </c>
      <c r="BO12" s="233"/>
      <c r="BP12" s="234" t="s">
        <v>110</v>
      </c>
      <c r="BQ12" s="194"/>
      <c r="BR12" s="195"/>
      <c r="BS12" s="195"/>
      <c r="BT12" s="195"/>
      <c r="BU12" s="196"/>
      <c r="BV12" s="197"/>
      <c r="BW12" s="195"/>
      <c r="BX12" s="195"/>
      <c r="BY12" s="195"/>
      <c r="BZ12" s="195"/>
      <c r="CA12" s="195"/>
      <c r="CB12" s="195"/>
      <c r="CC12" s="195"/>
      <c r="CD12" s="195"/>
      <c r="CE12" s="195"/>
      <c r="CF12" s="195"/>
      <c r="CG12" s="195"/>
      <c r="CH12" s="195"/>
      <c r="CI12" s="197"/>
      <c r="CJ12" s="195"/>
      <c r="CK12" s="195"/>
      <c r="CL12" s="198"/>
      <c r="CM12" s="195"/>
      <c r="CN12" s="195"/>
      <c r="CO12" s="199"/>
      <c r="CP12" s="200"/>
      <c r="CQ12" s="201"/>
      <c r="CR12" s="202"/>
      <c r="CS12" s="203"/>
      <c r="CT12" s="204"/>
      <c r="CU12" s="205"/>
      <c r="CV12" s="208"/>
      <c r="CW12" s="207"/>
      <c r="CX12" s="208"/>
      <c r="CY12" s="209"/>
      <c r="CZ12" s="210"/>
      <c r="DA12" s="211"/>
      <c r="DB12" s="198"/>
      <c r="DC12" s="212"/>
      <c r="DD12" s="213"/>
      <c r="DE12" s="214"/>
      <c r="DF12" s="214"/>
      <c r="DG12" s="214"/>
      <c r="DH12" s="214"/>
      <c r="DI12" s="214"/>
      <c r="DJ12" s="214"/>
      <c r="DK12" s="214"/>
      <c r="DL12" s="214"/>
      <c r="DM12" s="214"/>
      <c r="DN12" s="215"/>
      <c r="DO12" s="215"/>
      <c r="DP12" s="215"/>
      <c r="DQ12" s="215"/>
      <c r="DR12" s="205"/>
      <c r="DS12" s="208"/>
      <c r="DT12" s="206"/>
      <c r="DU12" s="216">
        <v>151</v>
      </c>
      <c r="DV12" s="217">
        <v>40.6</v>
      </c>
      <c r="DW12" s="217">
        <v>1757164.8895990707</v>
      </c>
      <c r="DX12" s="218">
        <v>110.4</v>
      </c>
      <c r="DY12" s="219">
        <v>0</v>
      </c>
      <c r="DZ12" s="219">
        <v>1284708.6345148173</v>
      </c>
      <c r="EA12" s="120">
        <v>22.5</v>
      </c>
      <c r="EB12" s="120">
        <v>22.5</v>
      </c>
      <c r="EC12" s="54"/>
      <c r="ED12" s="54"/>
      <c r="EE12" s="54"/>
      <c r="EF12" s="54"/>
      <c r="EG12" s="54"/>
      <c r="EH12" s="54"/>
      <c r="EI12" s="54"/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  <c r="FK12" s="54"/>
      <c r="FL12" s="54"/>
      <c r="FM12" s="54"/>
      <c r="FN12" s="54"/>
      <c r="FO12" s="54"/>
      <c r="FP12" s="54"/>
      <c r="FQ12" s="54"/>
      <c r="FR12" s="54"/>
      <c r="FS12" s="54"/>
      <c r="FT12" s="54"/>
      <c r="FU12" s="54"/>
      <c r="FV12" s="54"/>
      <c r="FW12" s="54"/>
      <c r="FX12" s="54"/>
      <c r="FY12" s="54"/>
      <c r="FZ12" s="54"/>
      <c r="GA12" s="54"/>
      <c r="GB12" s="54"/>
      <c r="GC12" s="54"/>
      <c r="GD12" s="54"/>
      <c r="GE12" s="54"/>
      <c r="GF12" s="54"/>
      <c r="GG12" s="54"/>
      <c r="GH12" s="54"/>
      <c r="GI12" s="54"/>
      <c r="GJ12" s="54"/>
      <c r="GK12" s="54"/>
      <c r="GL12" s="54"/>
      <c r="GM12" s="54"/>
      <c r="GN12" s="54"/>
      <c r="GO12" s="54"/>
      <c r="GP12" s="54"/>
      <c r="GQ12" s="54"/>
      <c r="GR12" s="54"/>
      <c r="GS12" s="54"/>
      <c r="GT12" s="54"/>
      <c r="GU12" s="54"/>
      <c r="GV12" s="54"/>
      <c r="GW12" s="54"/>
    </row>
    <row r="13" spans="1:207" s="55" customFormat="1" ht="63" x14ac:dyDescent="0.25">
      <c r="A13" s="185">
        <v>9</v>
      </c>
      <c r="B13" s="185">
        <v>439</v>
      </c>
      <c r="C13" s="185"/>
      <c r="D13" s="185" t="s">
        <v>7</v>
      </c>
      <c r="E13" s="186" t="s">
        <v>8</v>
      </c>
      <c r="F13" s="220">
        <v>439</v>
      </c>
      <c r="G13" s="188" t="s">
        <v>9</v>
      </c>
      <c r="H13" s="189" t="s">
        <v>10</v>
      </c>
      <c r="I13" s="222" t="s">
        <v>48</v>
      </c>
      <c r="J13" s="189">
        <v>2</v>
      </c>
      <c r="K13" s="191">
        <v>585</v>
      </c>
      <c r="L13" s="191" t="s">
        <v>10</v>
      </c>
      <c r="M13" s="191"/>
      <c r="N13" s="189">
        <f t="shared" si="0"/>
        <v>3934.6</v>
      </c>
      <c r="O13" s="189">
        <f t="shared" si="1"/>
        <v>87</v>
      </c>
      <c r="P13" s="189">
        <v>3847.6</v>
      </c>
      <c r="Q13" s="221">
        <v>1969</v>
      </c>
      <c r="R13" s="189" t="s">
        <v>6</v>
      </c>
      <c r="S13" s="189">
        <v>1990</v>
      </c>
      <c r="T13" s="189">
        <v>5</v>
      </c>
      <c r="U13" s="189">
        <v>6</v>
      </c>
      <c r="V13" s="189">
        <v>23</v>
      </c>
      <c r="W13" s="189">
        <v>2628</v>
      </c>
      <c r="X13" s="189">
        <v>1064</v>
      </c>
      <c r="Y13" s="189">
        <v>14285</v>
      </c>
      <c r="Z13" s="189">
        <v>3934.6</v>
      </c>
      <c r="AA13" s="189"/>
      <c r="AB13" s="189"/>
      <c r="AC13" s="189">
        <v>3847.6</v>
      </c>
      <c r="AD13" s="189">
        <v>2629.6</v>
      </c>
      <c r="AE13" s="189">
        <v>3847.6</v>
      </c>
      <c r="AF13" s="189">
        <v>87</v>
      </c>
      <c r="AG13" s="189"/>
      <c r="AH13" s="189"/>
      <c r="AI13" s="189">
        <v>27.9</v>
      </c>
      <c r="AJ13" s="189">
        <v>27.9</v>
      </c>
      <c r="AK13" s="189"/>
      <c r="AL13" s="189"/>
      <c r="AM13" s="189">
        <v>89</v>
      </c>
      <c r="AN13" s="189">
        <v>15</v>
      </c>
      <c r="AO13" s="189"/>
      <c r="AP13" s="189">
        <v>429.5</v>
      </c>
      <c r="AQ13" s="189">
        <v>244.1</v>
      </c>
      <c r="AR13" s="189">
        <v>55</v>
      </c>
      <c r="AS13" s="189">
        <v>2308.1</v>
      </c>
      <c r="AT13" s="189">
        <v>1547</v>
      </c>
      <c r="AU13" s="189">
        <v>15</v>
      </c>
      <c r="AV13" s="189">
        <v>878.9</v>
      </c>
      <c r="AW13" s="189">
        <v>665.2</v>
      </c>
      <c r="AX13" s="189">
        <v>4</v>
      </c>
      <c r="AY13" s="189">
        <v>231.1</v>
      </c>
      <c r="AZ13" s="189">
        <v>173.3</v>
      </c>
      <c r="BA13" s="189"/>
      <c r="BB13" s="189"/>
      <c r="BC13" s="189"/>
      <c r="BD13" s="189"/>
      <c r="BE13" s="189"/>
      <c r="BF13" s="189"/>
      <c r="BG13" s="189"/>
      <c r="BH13" s="189"/>
      <c r="BI13" s="189"/>
      <c r="BJ13" s="189"/>
      <c r="BK13" s="189"/>
      <c r="BL13" s="191">
        <v>585</v>
      </c>
      <c r="BM13" s="191" t="s">
        <v>10</v>
      </c>
      <c r="BN13" s="192" t="s">
        <v>49</v>
      </c>
      <c r="BO13" s="192"/>
      <c r="BP13" s="224" t="s">
        <v>114</v>
      </c>
      <c r="BQ13" s="194"/>
      <c r="BR13" s="195"/>
      <c r="BS13" s="195"/>
      <c r="BT13" s="195"/>
      <c r="BU13" s="196"/>
      <c r="BV13" s="197"/>
      <c r="BW13" s="195"/>
      <c r="BX13" s="195"/>
      <c r="BY13" s="195"/>
      <c r="BZ13" s="195"/>
      <c r="CA13" s="195"/>
      <c r="CB13" s="195"/>
      <c r="CC13" s="195"/>
      <c r="CD13" s="195"/>
      <c r="CE13" s="195"/>
      <c r="CF13" s="195"/>
      <c r="CG13" s="195"/>
      <c r="CH13" s="195"/>
      <c r="CI13" s="197"/>
      <c r="CJ13" s="195"/>
      <c r="CK13" s="195"/>
      <c r="CL13" s="198"/>
      <c r="CM13" s="195"/>
      <c r="CN13" s="195"/>
      <c r="CO13" s="199"/>
      <c r="CP13" s="200"/>
      <c r="CQ13" s="201"/>
      <c r="CR13" s="202"/>
      <c r="CS13" s="203"/>
      <c r="CT13" s="204"/>
      <c r="CU13" s="205"/>
      <c r="CV13" s="208"/>
      <c r="CW13" s="207"/>
      <c r="CX13" s="208"/>
      <c r="CY13" s="209"/>
      <c r="CZ13" s="210"/>
      <c r="DA13" s="211"/>
      <c r="DB13" s="198"/>
      <c r="DC13" s="212"/>
      <c r="DD13" s="213"/>
      <c r="DE13" s="214"/>
      <c r="DF13" s="214"/>
      <c r="DG13" s="214"/>
      <c r="DH13" s="214"/>
      <c r="DI13" s="214"/>
      <c r="DJ13" s="214"/>
      <c r="DK13" s="214"/>
      <c r="DL13" s="214"/>
      <c r="DM13" s="214"/>
      <c r="DN13" s="215"/>
      <c r="DO13" s="215"/>
      <c r="DP13" s="215"/>
      <c r="DQ13" s="215"/>
      <c r="DR13" s="205"/>
      <c r="DS13" s="208"/>
      <c r="DT13" s="206"/>
      <c r="DU13" s="216">
        <v>86.4</v>
      </c>
      <c r="DV13" s="217">
        <v>27.9</v>
      </c>
      <c r="DW13" s="217">
        <v>601709.09083515487</v>
      </c>
      <c r="DX13" s="218">
        <v>58.500000000000007</v>
      </c>
      <c r="DY13" s="219">
        <v>0</v>
      </c>
      <c r="DZ13" s="219">
        <v>407407.19691963616</v>
      </c>
      <c r="EA13" s="120">
        <v>14</v>
      </c>
      <c r="EB13" s="120">
        <v>14</v>
      </c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/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  <c r="GT13" s="54"/>
      <c r="GU13" s="54"/>
      <c r="GV13" s="54"/>
      <c r="GW13" s="54"/>
    </row>
    <row r="14" spans="1:207" s="55" customFormat="1" ht="47.25" x14ac:dyDescent="0.25">
      <c r="A14" s="185">
        <v>10</v>
      </c>
      <c r="B14" s="225">
        <v>465</v>
      </c>
      <c r="C14" s="225">
        <v>41</v>
      </c>
      <c r="D14" s="225" t="s">
        <v>7</v>
      </c>
      <c r="E14" s="226" t="s">
        <v>8</v>
      </c>
      <c r="F14" s="235">
        <v>465</v>
      </c>
      <c r="G14" s="228" t="s">
        <v>9</v>
      </c>
      <c r="H14" s="229" t="s">
        <v>10</v>
      </c>
      <c r="I14" s="230" t="s">
        <v>82</v>
      </c>
      <c r="J14" s="229">
        <v>6</v>
      </c>
      <c r="K14" s="231">
        <v>611</v>
      </c>
      <c r="L14" s="231" t="s">
        <v>10</v>
      </c>
      <c r="M14" s="231"/>
      <c r="N14" s="229">
        <f t="shared" si="0"/>
        <v>3517.9</v>
      </c>
      <c r="O14" s="229">
        <f t="shared" si="1"/>
        <v>101.9</v>
      </c>
      <c r="P14" s="229">
        <v>3416</v>
      </c>
      <c r="Q14" s="229">
        <v>1980</v>
      </c>
      <c r="R14" s="229" t="s">
        <v>6</v>
      </c>
      <c r="S14" s="229">
        <v>1989</v>
      </c>
      <c r="T14" s="229">
        <v>9</v>
      </c>
      <c r="U14" s="229">
        <v>2</v>
      </c>
      <c r="V14" s="229">
        <v>3</v>
      </c>
      <c r="W14" s="229">
        <v>1808</v>
      </c>
      <c r="X14" s="229">
        <v>584</v>
      </c>
      <c r="Y14" s="229">
        <v>14839</v>
      </c>
      <c r="Z14" s="229">
        <v>3497</v>
      </c>
      <c r="AA14" s="229"/>
      <c r="AB14" s="229"/>
      <c r="AC14" s="229">
        <v>3395.1</v>
      </c>
      <c r="AD14" s="229">
        <v>1962.2</v>
      </c>
      <c r="AE14" s="229">
        <v>3416</v>
      </c>
      <c r="AF14" s="229">
        <v>101.9</v>
      </c>
      <c r="AG14" s="229"/>
      <c r="AH14" s="229"/>
      <c r="AI14" s="229">
        <v>69.2</v>
      </c>
      <c r="AJ14" s="229">
        <v>69.2</v>
      </c>
      <c r="AK14" s="229"/>
      <c r="AL14" s="229"/>
      <c r="AM14" s="229">
        <v>71</v>
      </c>
      <c r="AN14" s="229">
        <v>17</v>
      </c>
      <c r="AO14" s="229"/>
      <c r="AP14" s="229">
        <v>554.29999999999995</v>
      </c>
      <c r="AQ14" s="229">
        <v>304.3</v>
      </c>
      <c r="AR14" s="229">
        <v>36</v>
      </c>
      <c r="AS14" s="229">
        <v>1714.5</v>
      </c>
      <c r="AT14" s="229">
        <v>959.1</v>
      </c>
      <c r="AU14" s="229">
        <v>18</v>
      </c>
      <c r="AV14" s="229">
        <v>1126.3</v>
      </c>
      <c r="AW14" s="229">
        <v>698.8</v>
      </c>
      <c r="AX14" s="229"/>
      <c r="AY14" s="229"/>
      <c r="AZ14" s="229"/>
      <c r="BA14" s="229"/>
      <c r="BB14" s="229"/>
      <c r="BC14" s="229"/>
      <c r="BD14" s="229"/>
      <c r="BE14" s="229"/>
      <c r="BF14" s="229"/>
      <c r="BG14" s="229"/>
      <c r="BH14" s="229"/>
      <c r="BI14" s="229"/>
      <c r="BJ14" s="229"/>
      <c r="BK14" s="229"/>
      <c r="BL14" s="231">
        <v>611</v>
      </c>
      <c r="BM14" s="231" t="s">
        <v>10</v>
      </c>
      <c r="BN14" s="233" t="s">
        <v>83</v>
      </c>
      <c r="BO14" s="233"/>
      <c r="BP14" s="234" t="s">
        <v>84</v>
      </c>
      <c r="BQ14" s="194"/>
      <c r="BR14" s="195"/>
      <c r="BS14" s="195"/>
      <c r="BT14" s="195"/>
      <c r="BU14" s="196"/>
      <c r="BV14" s="197"/>
      <c r="BW14" s="195"/>
      <c r="BX14" s="195"/>
      <c r="BY14" s="195"/>
      <c r="BZ14" s="195"/>
      <c r="CA14" s="195"/>
      <c r="CB14" s="195"/>
      <c r="CC14" s="195"/>
      <c r="CD14" s="195"/>
      <c r="CE14" s="195"/>
      <c r="CF14" s="195"/>
      <c r="CG14" s="195"/>
      <c r="CH14" s="195"/>
      <c r="CI14" s="197"/>
      <c r="CJ14" s="195"/>
      <c r="CK14" s="195"/>
      <c r="CL14" s="198"/>
      <c r="CM14" s="195"/>
      <c r="CN14" s="195"/>
      <c r="CO14" s="199"/>
      <c r="CP14" s="200"/>
      <c r="CQ14" s="201"/>
      <c r="CR14" s="202"/>
      <c r="CS14" s="203"/>
      <c r="CT14" s="204"/>
      <c r="CU14" s="205"/>
      <c r="CV14" s="208"/>
      <c r="CW14" s="207"/>
      <c r="CX14" s="208"/>
      <c r="CY14" s="209"/>
      <c r="CZ14" s="210"/>
      <c r="DA14" s="211"/>
      <c r="DB14" s="198"/>
      <c r="DC14" s="212"/>
      <c r="DD14" s="213"/>
      <c r="DE14" s="214"/>
      <c r="DF14" s="214"/>
      <c r="DG14" s="214"/>
      <c r="DH14" s="214"/>
      <c r="DI14" s="214"/>
      <c r="DJ14" s="214"/>
      <c r="DK14" s="214"/>
      <c r="DL14" s="214"/>
      <c r="DM14" s="214"/>
      <c r="DN14" s="215"/>
      <c r="DO14" s="215"/>
      <c r="DP14" s="215"/>
      <c r="DQ14" s="215"/>
      <c r="DR14" s="205"/>
      <c r="DS14" s="208"/>
      <c r="DT14" s="206"/>
      <c r="DU14" s="216">
        <v>101.9</v>
      </c>
      <c r="DV14" s="217">
        <v>69.2</v>
      </c>
      <c r="DW14" s="217">
        <v>1499999.9206913216</v>
      </c>
      <c r="DX14" s="218">
        <v>23.1</v>
      </c>
      <c r="DY14" s="219">
        <v>0</v>
      </c>
      <c r="DZ14" s="219">
        <v>340039.23376146785</v>
      </c>
      <c r="EA14" s="120">
        <v>410.4</v>
      </c>
      <c r="EB14" s="120">
        <v>410.4</v>
      </c>
      <c r="EC14" s="54"/>
      <c r="ED14" s="54"/>
      <c r="EE14" s="54"/>
      <c r="EF14" s="54"/>
      <c r="EG14" s="54"/>
      <c r="EH14" s="54"/>
      <c r="EI14" s="54"/>
      <c r="EJ14" s="54"/>
      <c r="EK14" s="54"/>
      <c r="EL14" s="54"/>
      <c r="EM14" s="54"/>
      <c r="EN14" s="54"/>
      <c r="EO14" s="54"/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  <c r="GQ14" s="54"/>
      <c r="GR14" s="54"/>
      <c r="GS14" s="54"/>
      <c r="GT14" s="54"/>
      <c r="GU14" s="54"/>
      <c r="GV14" s="54"/>
      <c r="GW14" s="54"/>
    </row>
    <row r="15" spans="1:207" s="55" customFormat="1" ht="47.25" x14ac:dyDescent="0.25">
      <c r="A15" s="185">
        <v>11</v>
      </c>
      <c r="B15" s="185">
        <v>466</v>
      </c>
      <c r="C15" s="185"/>
      <c r="D15" s="185" t="s">
        <v>7</v>
      </c>
      <c r="E15" s="186" t="s">
        <v>8</v>
      </c>
      <c r="F15" s="187">
        <v>466</v>
      </c>
      <c r="G15" s="188" t="s">
        <v>9</v>
      </c>
      <c r="H15" s="189" t="s">
        <v>10</v>
      </c>
      <c r="I15" s="190" t="s">
        <v>76</v>
      </c>
      <c r="J15" s="189">
        <v>10</v>
      </c>
      <c r="K15" s="191">
        <v>612</v>
      </c>
      <c r="L15" s="191" t="s">
        <v>10</v>
      </c>
      <c r="M15" s="191"/>
      <c r="N15" s="189">
        <f t="shared" si="0"/>
        <v>1937.4</v>
      </c>
      <c r="O15" s="189">
        <f t="shared" si="1"/>
        <v>322.5</v>
      </c>
      <c r="P15" s="189">
        <v>1614.9</v>
      </c>
      <c r="Q15" s="189">
        <v>1960</v>
      </c>
      <c r="R15" s="222" t="s">
        <v>5</v>
      </c>
      <c r="S15" s="222">
        <v>1999</v>
      </c>
      <c r="T15" s="189">
        <v>5</v>
      </c>
      <c r="U15" s="189">
        <v>2</v>
      </c>
      <c r="V15" s="189">
        <v>29</v>
      </c>
      <c r="W15" s="189">
        <v>2259</v>
      </c>
      <c r="X15" s="189">
        <v>604</v>
      </c>
      <c r="Y15" s="222">
        <v>7814</v>
      </c>
      <c r="Z15" s="222"/>
      <c r="AA15" s="189">
        <v>1937.4</v>
      </c>
      <c r="AB15" s="222"/>
      <c r="AC15" s="189">
        <v>1614.9</v>
      </c>
      <c r="AD15" s="189">
        <v>1052.3</v>
      </c>
      <c r="AE15" s="189">
        <v>1614.9</v>
      </c>
      <c r="AF15" s="189">
        <v>322.5</v>
      </c>
      <c r="AG15" s="222"/>
      <c r="AH15" s="222"/>
      <c r="AI15" s="189">
        <v>0</v>
      </c>
      <c r="AJ15" s="189">
        <v>31.3</v>
      </c>
      <c r="AK15" s="189"/>
      <c r="AL15" s="189">
        <v>322.5</v>
      </c>
      <c r="AM15" s="189">
        <v>40</v>
      </c>
      <c r="AN15" s="189">
        <v>10</v>
      </c>
      <c r="AO15" s="222"/>
      <c r="AP15" s="189">
        <v>327.8</v>
      </c>
      <c r="AQ15" s="189">
        <v>192.2</v>
      </c>
      <c r="AR15" s="189">
        <v>30</v>
      </c>
      <c r="AS15" s="189">
        <v>1287.0999999999999</v>
      </c>
      <c r="AT15" s="189">
        <v>860.1</v>
      </c>
      <c r="AU15" s="189"/>
      <c r="AV15" s="189"/>
      <c r="AW15" s="189"/>
      <c r="AX15" s="189"/>
      <c r="AY15" s="189"/>
      <c r="AZ15" s="189"/>
      <c r="BA15" s="222"/>
      <c r="BB15" s="222"/>
      <c r="BC15" s="222"/>
      <c r="BD15" s="222"/>
      <c r="BE15" s="222"/>
      <c r="BF15" s="222"/>
      <c r="BG15" s="222"/>
      <c r="BH15" s="222"/>
      <c r="BI15" s="222"/>
      <c r="BJ15" s="222"/>
      <c r="BK15" s="189"/>
      <c r="BL15" s="191">
        <v>612</v>
      </c>
      <c r="BM15" s="191" t="s">
        <v>10</v>
      </c>
      <c r="BN15" s="192" t="s">
        <v>77</v>
      </c>
      <c r="BO15" s="192"/>
      <c r="BP15" s="193" t="s">
        <v>78</v>
      </c>
      <c r="BQ15" s="194"/>
      <c r="BR15" s="195"/>
      <c r="BS15" s="195"/>
      <c r="BT15" s="195"/>
      <c r="BU15" s="196"/>
      <c r="BV15" s="197"/>
      <c r="BW15" s="195"/>
      <c r="BX15" s="195"/>
      <c r="BY15" s="195"/>
      <c r="BZ15" s="195"/>
      <c r="CA15" s="195"/>
      <c r="CB15" s="195"/>
      <c r="CC15" s="195"/>
      <c r="CD15" s="195"/>
      <c r="CE15" s="195"/>
      <c r="CF15" s="195"/>
      <c r="CG15" s="195"/>
      <c r="CH15" s="195"/>
      <c r="CI15" s="197"/>
      <c r="CJ15" s="195"/>
      <c r="CK15" s="195"/>
      <c r="CL15" s="198"/>
      <c r="CM15" s="195"/>
      <c r="CN15" s="195"/>
      <c r="CO15" s="199"/>
      <c r="CP15" s="200"/>
      <c r="CQ15" s="201"/>
      <c r="CR15" s="202"/>
      <c r="CS15" s="203"/>
      <c r="CT15" s="204"/>
      <c r="CU15" s="205"/>
      <c r="CV15" s="208"/>
      <c r="CW15" s="207"/>
      <c r="CX15" s="208"/>
      <c r="CY15" s="209"/>
      <c r="CZ15" s="210"/>
      <c r="DA15" s="211"/>
      <c r="DB15" s="198"/>
      <c r="DC15" s="212"/>
      <c r="DD15" s="213"/>
      <c r="DE15" s="214"/>
      <c r="DF15" s="214"/>
      <c r="DG15" s="214"/>
      <c r="DH15" s="214"/>
      <c r="DI15" s="214"/>
      <c r="DJ15" s="214"/>
      <c r="DK15" s="214"/>
      <c r="DL15" s="214"/>
      <c r="DM15" s="214"/>
      <c r="DN15" s="215"/>
      <c r="DO15" s="215"/>
      <c r="DP15" s="215"/>
      <c r="DQ15" s="215"/>
      <c r="DR15" s="205"/>
      <c r="DS15" s="208"/>
      <c r="DT15" s="206"/>
      <c r="DU15" s="216">
        <v>322.5</v>
      </c>
      <c r="DV15" s="236"/>
      <c r="DW15" s="217">
        <v>1056695.370083617</v>
      </c>
      <c r="DX15" s="218">
        <v>291.2</v>
      </c>
      <c r="DY15" s="237">
        <v>0</v>
      </c>
      <c r="DZ15" s="219">
        <v>954138.57912666444</v>
      </c>
      <c r="EA15" s="120">
        <v>48.1</v>
      </c>
      <c r="EB15" s="120">
        <v>48.1</v>
      </c>
      <c r="EC15" s="54"/>
      <c r="ED15" s="54"/>
      <c r="EE15" s="54"/>
      <c r="EF15" s="54"/>
      <c r="EG15" s="54"/>
      <c r="EH15" s="54"/>
      <c r="EI15" s="54"/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  <c r="GW15" s="54"/>
    </row>
    <row r="16" spans="1:207" s="55" customFormat="1" ht="47.25" x14ac:dyDescent="0.25">
      <c r="A16" s="185">
        <v>12</v>
      </c>
      <c r="B16" s="225">
        <v>481</v>
      </c>
      <c r="C16" s="225"/>
      <c r="D16" s="225" t="s">
        <v>7</v>
      </c>
      <c r="E16" s="226" t="s">
        <v>8</v>
      </c>
      <c r="F16" s="227">
        <v>481</v>
      </c>
      <c r="G16" s="228" t="s">
        <v>9</v>
      </c>
      <c r="H16" s="229" t="s">
        <v>10</v>
      </c>
      <c r="I16" s="230" t="s">
        <v>79</v>
      </c>
      <c r="J16" s="229">
        <v>6</v>
      </c>
      <c r="K16" s="231">
        <v>627</v>
      </c>
      <c r="L16" s="231" t="s">
        <v>10</v>
      </c>
      <c r="M16" s="231"/>
      <c r="N16" s="229">
        <f t="shared" si="0"/>
        <v>4154.6000000000004</v>
      </c>
      <c r="O16" s="229">
        <f t="shared" si="1"/>
        <v>115.2</v>
      </c>
      <c r="P16" s="229">
        <v>4039.4</v>
      </c>
      <c r="Q16" s="229">
        <v>1987</v>
      </c>
      <c r="R16" s="229" t="s">
        <v>6</v>
      </c>
      <c r="S16" s="229">
        <v>1990</v>
      </c>
      <c r="T16" s="229">
        <v>9</v>
      </c>
      <c r="U16" s="229">
        <v>2</v>
      </c>
      <c r="V16" s="229" t="s">
        <v>54</v>
      </c>
      <c r="W16" s="229">
        <v>5780</v>
      </c>
      <c r="X16" s="229">
        <v>664</v>
      </c>
      <c r="Y16" s="229">
        <v>16842</v>
      </c>
      <c r="Z16" s="229">
        <v>4101.2</v>
      </c>
      <c r="AA16" s="229"/>
      <c r="AB16" s="229"/>
      <c r="AC16" s="229">
        <v>3986</v>
      </c>
      <c r="AD16" s="229">
        <v>2239.6</v>
      </c>
      <c r="AE16" s="229">
        <v>4039.4</v>
      </c>
      <c r="AF16" s="229">
        <v>115.2</v>
      </c>
      <c r="AG16" s="229"/>
      <c r="AH16" s="229"/>
      <c r="AI16" s="229">
        <v>82.7</v>
      </c>
      <c r="AJ16" s="229">
        <v>82.7</v>
      </c>
      <c r="AK16" s="229">
        <v>5.7</v>
      </c>
      <c r="AL16" s="229"/>
      <c r="AM16" s="229">
        <v>89</v>
      </c>
      <c r="AN16" s="229">
        <v>27</v>
      </c>
      <c r="AO16" s="229"/>
      <c r="AP16" s="229">
        <v>854.4</v>
      </c>
      <c r="AQ16" s="229">
        <v>476.8</v>
      </c>
      <c r="AR16" s="229">
        <v>45</v>
      </c>
      <c r="AS16" s="229">
        <v>2080.5</v>
      </c>
      <c r="AT16" s="229">
        <v>1137.2</v>
      </c>
      <c r="AU16" s="229">
        <v>16</v>
      </c>
      <c r="AV16" s="229">
        <v>976</v>
      </c>
      <c r="AW16" s="229">
        <v>577.6</v>
      </c>
      <c r="AX16" s="229">
        <v>1</v>
      </c>
      <c r="AY16" s="229">
        <v>75.099999999999994</v>
      </c>
      <c r="AZ16" s="229">
        <v>48</v>
      </c>
      <c r="BA16" s="229">
        <v>1</v>
      </c>
      <c r="BB16" s="229">
        <v>45.5</v>
      </c>
      <c r="BC16" s="229">
        <v>23.5</v>
      </c>
      <c r="BD16" s="229"/>
      <c r="BE16" s="229"/>
      <c r="BF16" s="229"/>
      <c r="BG16" s="229"/>
      <c r="BH16" s="229"/>
      <c r="BI16" s="229"/>
      <c r="BJ16" s="229"/>
      <c r="BK16" s="229"/>
      <c r="BL16" s="231">
        <v>627</v>
      </c>
      <c r="BM16" s="231" t="s">
        <v>10</v>
      </c>
      <c r="BN16" s="233" t="s">
        <v>80</v>
      </c>
      <c r="BO16" s="233"/>
      <c r="BP16" s="234" t="s">
        <v>81</v>
      </c>
      <c r="BQ16" s="194"/>
      <c r="BR16" s="195"/>
      <c r="BS16" s="195"/>
      <c r="BT16" s="195"/>
      <c r="BU16" s="196"/>
      <c r="BV16" s="197"/>
      <c r="BW16" s="195"/>
      <c r="BX16" s="195"/>
      <c r="BY16" s="195"/>
      <c r="BZ16" s="195"/>
      <c r="CA16" s="195"/>
      <c r="CB16" s="195"/>
      <c r="CC16" s="195"/>
      <c r="CD16" s="195"/>
      <c r="CE16" s="195"/>
      <c r="CF16" s="195"/>
      <c r="CG16" s="195"/>
      <c r="CH16" s="195"/>
      <c r="CI16" s="197"/>
      <c r="CJ16" s="195"/>
      <c r="CK16" s="195"/>
      <c r="CL16" s="198"/>
      <c r="CM16" s="195"/>
      <c r="CN16" s="195"/>
      <c r="CO16" s="199"/>
      <c r="CP16" s="200"/>
      <c r="CQ16" s="201"/>
      <c r="CR16" s="202"/>
      <c r="CS16" s="203"/>
      <c r="CT16" s="204"/>
      <c r="CU16" s="205"/>
      <c r="CV16" s="208"/>
      <c r="CW16" s="207"/>
      <c r="CX16" s="208"/>
      <c r="CY16" s="209"/>
      <c r="CZ16" s="210"/>
      <c r="DA16" s="211"/>
      <c r="DB16" s="198"/>
      <c r="DC16" s="212"/>
      <c r="DD16" s="213"/>
      <c r="DE16" s="214"/>
      <c r="DF16" s="214"/>
      <c r="DG16" s="214"/>
      <c r="DH16" s="214"/>
      <c r="DI16" s="214"/>
      <c r="DJ16" s="214"/>
      <c r="DK16" s="214"/>
      <c r="DL16" s="214"/>
      <c r="DM16" s="214"/>
      <c r="DN16" s="215"/>
      <c r="DO16" s="215"/>
      <c r="DP16" s="215"/>
      <c r="DQ16" s="215"/>
      <c r="DR16" s="205"/>
      <c r="DS16" s="208"/>
      <c r="DT16" s="206"/>
      <c r="DU16" s="216">
        <v>115.2</v>
      </c>
      <c r="DV16" s="217">
        <v>82.7</v>
      </c>
      <c r="DW16" s="217">
        <v>1459220.9256246088</v>
      </c>
      <c r="DX16" s="218">
        <v>26.799999999999997</v>
      </c>
      <c r="DY16" s="219">
        <v>0</v>
      </c>
      <c r="DZ16" s="219">
        <v>339471.53478072491</v>
      </c>
      <c r="EA16" s="120">
        <v>47.2</v>
      </c>
      <c r="EB16" s="120">
        <v>0</v>
      </c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</row>
    <row r="17" spans="1:205" s="55" customFormat="1" ht="47.25" x14ac:dyDescent="0.25">
      <c r="A17" s="185">
        <v>13</v>
      </c>
      <c r="B17" s="225">
        <v>534</v>
      </c>
      <c r="C17" s="225"/>
      <c r="D17" s="225" t="s">
        <v>7</v>
      </c>
      <c r="E17" s="226" t="s">
        <v>8</v>
      </c>
      <c r="F17" s="235">
        <v>534</v>
      </c>
      <c r="G17" s="228" t="s">
        <v>9</v>
      </c>
      <c r="H17" s="229" t="s">
        <v>10</v>
      </c>
      <c r="I17" s="230" t="s">
        <v>85</v>
      </c>
      <c r="J17" s="229">
        <v>3</v>
      </c>
      <c r="K17" s="231">
        <v>682</v>
      </c>
      <c r="L17" s="231" t="s">
        <v>10</v>
      </c>
      <c r="M17" s="231"/>
      <c r="N17" s="229">
        <f t="shared" ref="N17:N27" si="2">O17+P17</f>
        <v>1630.8999999999999</v>
      </c>
      <c r="O17" s="229">
        <f t="shared" si="1"/>
        <v>90.8</v>
      </c>
      <c r="P17" s="229">
        <v>1540.1</v>
      </c>
      <c r="Q17" s="229">
        <v>1965</v>
      </c>
      <c r="R17" s="229" t="s">
        <v>5</v>
      </c>
      <c r="S17" s="229">
        <v>1994</v>
      </c>
      <c r="T17" s="229">
        <v>5</v>
      </c>
      <c r="U17" s="229">
        <v>2</v>
      </c>
      <c r="V17" s="229">
        <v>17</v>
      </c>
      <c r="W17" s="229">
        <v>1257</v>
      </c>
      <c r="X17" s="229">
        <v>457</v>
      </c>
      <c r="Y17" s="229">
        <v>6313</v>
      </c>
      <c r="Z17" s="229"/>
      <c r="AA17" s="229">
        <v>1630.9</v>
      </c>
      <c r="AB17" s="229"/>
      <c r="AC17" s="229">
        <v>1540.1</v>
      </c>
      <c r="AD17" s="229">
        <v>1001.9</v>
      </c>
      <c r="AE17" s="229">
        <v>1540.1</v>
      </c>
      <c r="AF17" s="229">
        <v>90.8</v>
      </c>
      <c r="AG17" s="229"/>
      <c r="AH17" s="229"/>
      <c r="AI17" s="229">
        <v>15.9</v>
      </c>
      <c r="AJ17" s="229">
        <v>15.9</v>
      </c>
      <c r="AK17" s="229"/>
      <c r="AL17" s="229"/>
      <c r="AM17" s="229">
        <v>38</v>
      </c>
      <c r="AN17" s="229">
        <v>9</v>
      </c>
      <c r="AO17" s="229"/>
      <c r="AP17" s="229">
        <v>282.8</v>
      </c>
      <c r="AQ17" s="229">
        <v>171.8</v>
      </c>
      <c r="AR17" s="229">
        <v>29</v>
      </c>
      <c r="AS17" s="229">
        <v>1257.3</v>
      </c>
      <c r="AT17" s="229">
        <v>830.1</v>
      </c>
      <c r="AU17" s="229"/>
      <c r="AV17" s="229"/>
      <c r="AW17" s="229"/>
      <c r="AX17" s="229"/>
      <c r="AY17" s="229"/>
      <c r="AZ17" s="229"/>
      <c r="BA17" s="229"/>
      <c r="BB17" s="229"/>
      <c r="BC17" s="229"/>
      <c r="BD17" s="229"/>
      <c r="BE17" s="229"/>
      <c r="BF17" s="229"/>
      <c r="BG17" s="229"/>
      <c r="BH17" s="229"/>
      <c r="BI17" s="229"/>
      <c r="BJ17" s="229"/>
      <c r="BK17" s="229"/>
      <c r="BL17" s="231">
        <v>682</v>
      </c>
      <c r="BM17" s="231" t="s">
        <v>10</v>
      </c>
      <c r="BN17" s="233" t="s">
        <v>86</v>
      </c>
      <c r="BO17" s="233"/>
      <c r="BP17" s="234" t="s">
        <v>87</v>
      </c>
      <c r="BQ17" s="194"/>
      <c r="BR17" s="195"/>
      <c r="BS17" s="195"/>
      <c r="BT17" s="195"/>
      <c r="BU17" s="196"/>
      <c r="BV17" s="197"/>
      <c r="BW17" s="195"/>
      <c r="BX17" s="195"/>
      <c r="BY17" s="195"/>
      <c r="BZ17" s="195"/>
      <c r="CA17" s="195"/>
      <c r="CB17" s="195"/>
      <c r="CC17" s="195"/>
      <c r="CD17" s="195"/>
      <c r="CE17" s="195"/>
      <c r="CF17" s="195"/>
      <c r="CG17" s="195"/>
      <c r="CH17" s="195"/>
      <c r="CI17" s="197"/>
      <c r="CJ17" s="195"/>
      <c r="CK17" s="195"/>
      <c r="CL17" s="198"/>
      <c r="CM17" s="195"/>
      <c r="CN17" s="195"/>
      <c r="CO17" s="199"/>
      <c r="CP17" s="200"/>
      <c r="CQ17" s="201"/>
      <c r="CR17" s="202"/>
      <c r="CS17" s="203"/>
      <c r="CT17" s="204"/>
      <c r="CU17" s="205"/>
      <c r="CV17" s="208"/>
      <c r="CW17" s="207"/>
      <c r="CX17" s="208"/>
      <c r="CY17" s="209"/>
      <c r="CZ17" s="210"/>
      <c r="DA17" s="211"/>
      <c r="DB17" s="198"/>
      <c r="DC17" s="212"/>
      <c r="DD17" s="213"/>
      <c r="DE17" s="214"/>
      <c r="DF17" s="214"/>
      <c r="DG17" s="214"/>
      <c r="DH17" s="214"/>
      <c r="DI17" s="214"/>
      <c r="DJ17" s="214"/>
      <c r="DK17" s="214"/>
      <c r="DL17" s="214"/>
      <c r="DM17" s="214"/>
      <c r="DN17" s="215"/>
      <c r="DO17" s="215"/>
      <c r="DP17" s="215"/>
      <c r="DQ17" s="215"/>
      <c r="DR17" s="205"/>
      <c r="DS17" s="208"/>
      <c r="DT17" s="206"/>
      <c r="DU17" s="216">
        <v>90.8</v>
      </c>
      <c r="DV17" s="217">
        <v>15.9</v>
      </c>
      <c r="DW17" s="217">
        <v>391775.41529216996</v>
      </c>
      <c r="DX17" s="218">
        <v>74.899999999999991</v>
      </c>
      <c r="DY17" s="219">
        <v>0</v>
      </c>
      <c r="DZ17" s="219">
        <v>323171.57054387144</v>
      </c>
      <c r="EA17" s="129">
        <v>17.3</v>
      </c>
      <c r="EB17" s="129">
        <v>17.3</v>
      </c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/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</row>
    <row r="18" spans="1:205" s="55" customFormat="1" ht="47.25" x14ac:dyDescent="0.25">
      <c r="A18" s="185">
        <v>14</v>
      </c>
      <c r="B18" s="225">
        <v>637</v>
      </c>
      <c r="C18" s="225"/>
      <c r="D18" s="225" t="s">
        <v>7</v>
      </c>
      <c r="E18" s="226" t="s">
        <v>8</v>
      </c>
      <c r="F18" s="235">
        <v>637</v>
      </c>
      <c r="G18" s="228" t="s">
        <v>9</v>
      </c>
      <c r="H18" s="229" t="s">
        <v>10</v>
      </c>
      <c r="I18" s="230" t="s">
        <v>102</v>
      </c>
      <c r="J18" s="229">
        <v>11</v>
      </c>
      <c r="K18" s="231">
        <v>793</v>
      </c>
      <c r="L18" s="231" t="s">
        <v>10</v>
      </c>
      <c r="M18" s="231"/>
      <c r="N18" s="229">
        <f t="shared" si="2"/>
        <v>6149.5</v>
      </c>
      <c r="O18" s="229">
        <f t="shared" si="1"/>
        <v>122.9</v>
      </c>
      <c r="P18" s="229">
        <v>6026.6</v>
      </c>
      <c r="Q18" s="232">
        <v>1968</v>
      </c>
      <c r="R18" s="229" t="s">
        <v>6</v>
      </c>
      <c r="S18" s="229">
        <v>1994</v>
      </c>
      <c r="T18" s="229">
        <v>5</v>
      </c>
      <c r="U18" s="229">
        <v>8</v>
      </c>
      <c r="V18" s="229">
        <v>14</v>
      </c>
      <c r="W18" s="229">
        <v>5218</v>
      </c>
      <c r="X18" s="229">
        <v>1524</v>
      </c>
      <c r="Y18" s="229">
        <v>21618</v>
      </c>
      <c r="Z18" s="229">
        <v>6149.5</v>
      </c>
      <c r="AA18" s="229"/>
      <c r="AB18" s="229"/>
      <c r="AC18" s="229">
        <v>6026.6</v>
      </c>
      <c r="AD18" s="229">
        <v>4170.3</v>
      </c>
      <c r="AE18" s="229">
        <v>6026.6</v>
      </c>
      <c r="AF18" s="229">
        <v>122.9</v>
      </c>
      <c r="AG18" s="229"/>
      <c r="AH18" s="229"/>
      <c r="AI18" s="229">
        <v>61.5</v>
      </c>
      <c r="AJ18" s="229">
        <v>14</v>
      </c>
      <c r="AK18" s="229"/>
      <c r="AL18" s="229">
        <v>307.2</v>
      </c>
      <c r="AM18" s="229">
        <v>124</v>
      </c>
      <c r="AN18" s="229">
        <v>19</v>
      </c>
      <c r="AO18" s="229"/>
      <c r="AP18" s="229">
        <v>576.6</v>
      </c>
      <c r="AQ18" s="229">
        <v>330.3</v>
      </c>
      <c r="AR18" s="229">
        <v>52</v>
      </c>
      <c r="AS18" s="229">
        <v>2338.1</v>
      </c>
      <c r="AT18" s="229">
        <v>1597.3</v>
      </c>
      <c r="AU18" s="229">
        <v>42</v>
      </c>
      <c r="AV18" s="229">
        <v>2435.6999999999998</v>
      </c>
      <c r="AW18" s="229">
        <v>1792.8</v>
      </c>
      <c r="AX18" s="229">
        <v>11</v>
      </c>
      <c r="AY18" s="229">
        <v>676.2</v>
      </c>
      <c r="AZ18" s="229">
        <v>449.9</v>
      </c>
      <c r="BA18" s="229">
        <v>9</v>
      </c>
      <c r="BB18" s="229">
        <v>541.5</v>
      </c>
      <c r="BC18" s="229">
        <v>394.3</v>
      </c>
      <c r="BD18" s="229"/>
      <c r="BE18" s="229"/>
      <c r="BF18" s="229"/>
      <c r="BG18" s="229"/>
      <c r="BH18" s="229"/>
      <c r="BI18" s="229"/>
      <c r="BJ18" s="229"/>
      <c r="BK18" s="229"/>
      <c r="BL18" s="231">
        <v>793</v>
      </c>
      <c r="BM18" s="231" t="s">
        <v>10</v>
      </c>
      <c r="BN18" s="233" t="s">
        <v>103</v>
      </c>
      <c r="BO18" s="233"/>
      <c r="BP18" s="234" t="s">
        <v>104</v>
      </c>
      <c r="BQ18" s="194"/>
      <c r="BR18" s="195"/>
      <c r="BS18" s="195"/>
      <c r="BT18" s="195"/>
      <c r="BU18" s="196"/>
      <c r="BV18" s="197"/>
      <c r="BW18" s="195"/>
      <c r="BX18" s="195"/>
      <c r="BY18" s="195"/>
      <c r="BZ18" s="195"/>
      <c r="CA18" s="195"/>
      <c r="CB18" s="195"/>
      <c r="CC18" s="195"/>
      <c r="CD18" s="195"/>
      <c r="CE18" s="195"/>
      <c r="CF18" s="195"/>
      <c r="CG18" s="195"/>
      <c r="CH18" s="195"/>
      <c r="CI18" s="197"/>
      <c r="CJ18" s="195"/>
      <c r="CK18" s="195"/>
      <c r="CL18" s="198"/>
      <c r="CM18" s="195"/>
      <c r="CN18" s="195"/>
      <c r="CO18" s="199"/>
      <c r="CP18" s="200"/>
      <c r="CQ18" s="201"/>
      <c r="CR18" s="202"/>
      <c r="CS18" s="203"/>
      <c r="CT18" s="204"/>
      <c r="CU18" s="205"/>
      <c r="CV18" s="208"/>
      <c r="CW18" s="207"/>
      <c r="CX18" s="208"/>
      <c r="CY18" s="209"/>
      <c r="CZ18" s="210"/>
      <c r="DA18" s="211"/>
      <c r="DB18" s="198"/>
      <c r="DC18" s="212"/>
      <c r="DD18" s="213"/>
      <c r="DE18" s="214"/>
      <c r="DF18" s="214"/>
      <c r="DG18" s="214"/>
      <c r="DH18" s="214"/>
      <c r="DI18" s="214"/>
      <c r="DJ18" s="214"/>
      <c r="DK18" s="214"/>
      <c r="DL18" s="214"/>
      <c r="DM18" s="214"/>
      <c r="DN18" s="215"/>
      <c r="DO18" s="215"/>
      <c r="DP18" s="215"/>
      <c r="DQ18" s="215"/>
      <c r="DR18" s="205"/>
      <c r="DS18" s="208"/>
      <c r="DT18" s="206"/>
      <c r="DU18" s="216">
        <v>122.9</v>
      </c>
      <c r="DV18" s="217">
        <v>61.5</v>
      </c>
      <c r="DW18" s="217">
        <v>485450.18352711608</v>
      </c>
      <c r="DX18" s="218">
        <v>108.9</v>
      </c>
      <c r="DY18" s="219">
        <v>47.5</v>
      </c>
      <c r="DZ18" s="219">
        <v>430150.73218960897</v>
      </c>
      <c r="EA18" s="120">
        <v>27.7</v>
      </c>
      <c r="EB18" s="120">
        <v>0</v>
      </c>
      <c r="EC18" s="54"/>
      <c r="ED18" s="54"/>
      <c r="EE18" s="54"/>
      <c r="EF18" s="54"/>
      <c r="EG18" s="54"/>
      <c r="EH18" s="54"/>
      <c r="EI18" s="54"/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  <c r="GQ18" s="54"/>
      <c r="GR18" s="54"/>
      <c r="GS18" s="54"/>
      <c r="GT18" s="54"/>
      <c r="GU18" s="54"/>
      <c r="GV18" s="54"/>
      <c r="GW18" s="54"/>
    </row>
    <row r="19" spans="1:205" s="55" customFormat="1" ht="63" x14ac:dyDescent="0.25">
      <c r="A19" s="185">
        <v>15</v>
      </c>
      <c r="B19" s="225">
        <v>665</v>
      </c>
      <c r="C19" s="225">
        <v>167</v>
      </c>
      <c r="D19" s="225" t="s">
        <v>7</v>
      </c>
      <c r="E19" s="226" t="s">
        <v>8</v>
      </c>
      <c r="F19" s="235">
        <v>665</v>
      </c>
      <c r="G19" s="228" t="s">
        <v>9</v>
      </c>
      <c r="H19" s="229" t="s">
        <v>10</v>
      </c>
      <c r="I19" s="230" t="s">
        <v>105</v>
      </c>
      <c r="J19" s="229">
        <v>5</v>
      </c>
      <c r="K19" s="231">
        <v>821</v>
      </c>
      <c r="L19" s="231" t="s">
        <v>10</v>
      </c>
      <c r="M19" s="231"/>
      <c r="N19" s="229">
        <f t="shared" si="2"/>
        <v>6005.8</v>
      </c>
      <c r="O19" s="229">
        <f t="shared" si="1"/>
        <v>97.8</v>
      </c>
      <c r="P19" s="229">
        <v>5908</v>
      </c>
      <c r="Q19" s="229">
        <v>1971</v>
      </c>
      <c r="R19" s="229" t="s">
        <v>97</v>
      </c>
      <c r="S19" s="229">
        <v>1995</v>
      </c>
      <c r="T19" s="229">
        <v>6</v>
      </c>
      <c r="U19" s="229">
        <v>7</v>
      </c>
      <c r="V19" s="229">
        <v>16</v>
      </c>
      <c r="W19" s="229">
        <v>3830</v>
      </c>
      <c r="X19" s="229">
        <v>1358</v>
      </c>
      <c r="Y19" s="229">
        <v>22005</v>
      </c>
      <c r="Z19" s="229">
        <v>5919.4</v>
      </c>
      <c r="AA19" s="229"/>
      <c r="AB19" s="229"/>
      <c r="AC19" s="229">
        <v>5821.6</v>
      </c>
      <c r="AD19" s="229">
        <v>3996.6</v>
      </c>
      <c r="AE19" s="229">
        <v>5908</v>
      </c>
      <c r="AF19" s="229">
        <v>97.8</v>
      </c>
      <c r="AG19" s="229"/>
      <c r="AH19" s="229"/>
      <c r="AI19" s="229">
        <v>30.4</v>
      </c>
      <c r="AJ19" s="229">
        <v>30.4</v>
      </c>
      <c r="AK19" s="229">
        <v>7.2</v>
      </c>
      <c r="AL19" s="229"/>
      <c r="AM19" s="229">
        <v>117</v>
      </c>
      <c r="AN19" s="229">
        <v>10</v>
      </c>
      <c r="AO19" s="229"/>
      <c r="AP19" s="229">
        <v>340.3</v>
      </c>
      <c r="AQ19" s="229">
        <v>183.3</v>
      </c>
      <c r="AR19" s="229">
        <v>73</v>
      </c>
      <c r="AS19" s="229">
        <v>3311.2</v>
      </c>
      <c r="AT19" s="229">
        <v>2233.4</v>
      </c>
      <c r="AU19" s="229">
        <v>30</v>
      </c>
      <c r="AV19" s="229">
        <v>1832.6</v>
      </c>
      <c r="AW19" s="229">
        <v>1339.3</v>
      </c>
      <c r="AX19" s="229">
        <v>4</v>
      </c>
      <c r="AY19" s="229">
        <v>337.5</v>
      </c>
      <c r="AZ19" s="229">
        <v>240.6</v>
      </c>
      <c r="BA19" s="229">
        <v>2</v>
      </c>
      <c r="BB19" s="229">
        <v>104.9</v>
      </c>
      <c r="BC19" s="229">
        <v>72.2</v>
      </c>
      <c r="BD19" s="229"/>
      <c r="BE19" s="229"/>
      <c r="BF19" s="229"/>
      <c r="BG19" s="229"/>
      <c r="BH19" s="229"/>
      <c r="BI19" s="229"/>
      <c r="BJ19" s="229"/>
      <c r="BK19" s="229"/>
      <c r="BL19" s="231">
        <v>821</v>
      </c>
      <c r="BM19" s="231" t="s">
        <v>10</v>
      </c>
      <c r="BN19" s="233" t="s">
        <v>106</v>
      </c>
      <c r="BO19" s="233"/>
      <c r="BP19" s="234" t="s">
        <v>107</v>
      </c>
      <c r="BQ19" s="194"/>
      <c r="BR19" s="195"/>
      <c r="BS19" s="195"/>
      <c r="BT19" s="195"/>
      <c r="BU19" s="196"/>
      <c r="BV19" s="197"/>
      <c r="BW19" s="195"/>
      <c r="BX19" s="195"/>
      <c r="BY19" s="195"/>
      <c r="BZ19" s="195"/>
      <c r="CA19" s="195"/>
      <c r="CB19" s="195"/>
      <c r="CC19" s="195"/>
      <c r="CD19" s="195"/>
      <c r="CE19" s="195"/>
      <c r="CF19" s="195"/>
      <c r="CG19" s="195"/>
      <c r="CH19" s="195"/>
      <c r="CI19" s="197"/>
      <c r="CJ19" s="195"/>
      <c r="CK19" s="195"/>
      <c r="CL19" s="198"/>
      <c r="CM19" s="195"/>
      <c r="CN19" s="195"/>
      <c r="CO19" s="199"/>
      <c r="CP19" s="200"/>
      <c r="CQ19" s="201"/>
      <c r="CR19" s="202"/>
      <c r="CS19" s="203"/>
      <c r="CT19" s="204"/>
      <c r="CU19" s="205"/>
      <c r="CV19" s="208"/>
      <c r="CW19" s="207"/>
      <c r="CX19" s="208"/>
      <c r="CY19" s="209"/>
      <c r="CZ19" s="210"/>
      <c r="DA19" s="211"/>
      <c r="DB19" s="198"/>
      <c r="DC19" s="212"/>
      <c r="DD19" s="213"/>
      <c r="DE19" s="214"/>
      <c r="DF19" s="214"/>
      <c r="DG19" s="214"/>
      <c r="DH19" s="214"/>
      <c r="DI19" s="214"/>
      <c r="DJ19" s="214"/>
      <c r="DK19" s="214"/>
      <c r="DL19" s="214"/>
      <c r="DM19" s="214"/>
      <c r="DN19" s="215"/>
      <c r="DO19" s="215"/>
      <c r="DP19" s="215"/>
      <c r="DQ19" s="215"/>
      <c r="DR19" s="205"/>
      <c r="DS19" s="208"/>
      <c r="DT19" s="206"/>
      <c r="DU19" s="216">
        <v>97.8</v>
      </c>
      <c r="DV19" s="217">
        <v>30.4</v>
      </c>
      <c r="DW19" s="217">
        <v>686125.55819374591</v>
      </c>
      <c r="DX19" s="218">
        <v>53</v>
      </c>
      <c r="DY19" s="219">
        <v>0</v>
      </c>
      <c r="DZ19" s="219">
        <v>371826.73837209301</v>
      </c>
      <c r="EA19" s="120">
        <v>43.7</v>
      </c>
      <c r="EB19" s="120">
        <v>43.7</v>
      </c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  <c r="GQ19" s="54"/>
      <c r="GR19" s="54"/>
      <c r="GS19" s="54"/>
      <c r="GT19" s="54"/>
      <c r="GU19" s="54"/>
      <c r="GV19" s="54"/>
      <c r="GW19" s="54"/>
    </row>
    <row r="20" spans="1:205" s="55" customFormat="1" ht="47.25" x14ac:dyDescent="0.25">
      <c r="A20" s="185">
        <v>16</v>
      </c>
      <c r="B20" s="185">
        <v>881</v>
      </c>
      <c r="C20" s="185"/>
      <c r="D20" s="185" t="s">
        <v>7</v>
      </c>
      <c r="E20" s="186" t="s">
        <v>2</v>
      </c>
      <c r="F20" s="187">
        <v>200</v>
      </c>
      <c r="G20" s="188" t="s">
        <v>9</v>
      </c>
      <c r="H20" s="191" t="s">
        <v>3</v>
      </c>
      <c r="I20" s="239" t="s">
        <v>57</v>
      </c>
      <c r="J20" s="191">
        <v>7</v>
      </c>
      <c r="K20" s="191">
        <v>234</v>
      </c>
      <c r="L20" s="191" t="s">
        <v>3</v>
      </c>
      <c r="M20" s="191"/>
      <c r="N20" s="189">
        <f t="shared" si="2"/>
        <v>1292.8999999999999</v>
      </c>
      <c r="O20" s="189">
        <f t="shared" si="1"/>
        <v>50.599999999999994</v>
      </c>
      <c r="P20" s="240">
        <v>1242.3</v>
      </c>
      <c r="Q20" s="191">
        <v>1985</v>
      </c>
      <c r="R20" s="191" t="s">
        <v>6</v>
      </c>
      <c r="S20" s="191">
        <v>1994</v>
      </c>
      <c r="T20" s="191">
        <v>9</v>
      </c>
      <c r="U20" s="191">
        <v>1</v>
      </c>
      <c r="V20" s="191">
        <v>5</v>
      </c>
      <c r="W20" s="240">
        <v>409</v>
      </c>
      <c r="X20" s="240">
        <v>335</v>
      </c>
      <c r="Y20" s="240">
        <v>6255</v>
      </c>
      <c r="Z20" s="240">
        <v>1390.3</v>
      </c>
      <c r="AA20" s="240"/>
      <c r="AB20" s="240">
        <v>0</v>
      </c>
      <c r="AC20" s="240">
        <v>1208.7</v>
      </c>
      <c r="AD20" s="240">
        <v>707.4</v>
      </c>
      <c r="AE20" s="240">
        <v>1242.3</v>
      </c>
      <c r="AF20" s="240">
        <v>181.6</v>
      </c>
      <c r="AG20" s="240"/>
      <c r="AH20" s="240">
        <v>131</v>
      </c>
      <c r="AI20" s="240">
        <v>50.6</v>
      </c>
      <c r="AJ20" s="240">
        <v>27.1</v>
      </c>
      <c r="AK20" s="240"/>
      <c r="AL20" s="240"/>
      <c r="AM20" s="240">
        <v>32</v>
      </c>
      <c r="AN20" s="240">
        <v>16</v>
      </c>
      <c r="AO20" s="240">
        <v>520.79999999999995</v>
      </c>
      <c r="AP20" s="240">
        <v>272</v>
      </c>
      <c r="AQ20" s="240">
        <v>16</v>
      </c>
      <c r="AR20" s="240">
        <v>687.9</v>
      </c>
      <c r="AS20" s="240">
        <v>435.4</v>
      </c>
      <c r="AT20" s="240"/>
      <c r="AU20" s="240"/>
      <c r="AV20" s="240"/>
      <c r="AW20" s="240"/>
      <c r="AX20" s="240"/>
      <c r="AY20" s="240"/>
      <c r="AZ20" s="240"/>
      <c r="BA20" s="240"/>
      <c r="BB20" s="240"/>
      <c r="BC20" s="240"/>
      <c r="BD20" s="240"/>
      <c r="BE20" s="240"/>
      <c r="BF20" s="240"/>
      <c r="BG20" s="240"/>
      <c r="BH20" s="240"/>
      <c r="BI20" s="240"/>
      <c r="BJ20" s="240">
        <v>1</v>
      </c>
      <c r="BK20" s="191"/>
      <c r="BL20" s="191">
        <v>234</v>
      </c>
      <c r="BM20" s="191" t="s">
        <v>3</v>
      </c>
      <c r="BN20" s="192" t="s">
        <v>58</v>
      </c>
      <c r="BO20" s="192"/>
      <c r="BP20" s="193" t="s">
        <v>59</v>
      </c>
      <c r="BQ20" s="194"/>
      <c r="BR20" s="195"/>
      <c r="BS20" s="195"/>
      <c r="BT20" s="195"/>
      <c r="BU20" s="196"/>
      <c r="BV20" s="195"/>
      <c r="BW20" s="195"/>
      <c r="BX20" s="195"/>
      <c r="BY20" s="195"/>
      <c r="BZ20" s="195"/>
      <c r="CA20" s="195"/>
      <c r="CB20" s="195"/>
      <c r="CC20" s="195"/>
      <c r="CD20" s="195"/>
      <c r="CE20" s="195"/>
      <c r="CF20" s="195"/>
      <c r="CG20" s="195"/>
      <c r="CH20" s="195"/>
      <c r="CI20" s="197"/>
      <c r="CJ20" s="195"/>
      <c r="CK20" s="195"/>
      <c r="CL20" s="198"/>
      <c r="CM20" s="195"/>
      <c r="CN20" s="195"/>
      <c r="CO20" s="199"/>
      <c r="CP20" s="200"/>
      <c r="CQ20" s="201"/>
      <c r="CR20" s="202"/>
      <c r="CS20" s="203"/>
      <c r="CT20" s="204"/>
      <c r="CU20" s="205"/>
      <c r="CV20" s="206"/>
      <c r="CW20" s="207"/>
      <c r="CX20" s="208"/>
      <c r="CY20" s="209"/>
      <c r="CZ20" s="210"/>
      <c r="DA20" s="211"/>
      <c r="DB20" s="198"/>
      <c r="DC20" s="212"/>
      <c r="DD20" s="213"/>
      <c r="DE20" s="214"/>
      <c r="DF20" s="214"/>
      <c r="DG20" s="214"/>
      <c r="DH20" s="214"/>
      <c r="DI20" s="214"/>
      <c r="DJ20" s="214"/>
      <c r="DK20" s="214"/>
      <c r="DL20" s="214"/>
      <c r="DM20" s="214"/>
      <c r="DN20" s="223"/>
      <c r="DO20" s="223"/>
      <c r="DP20" s="223"/>
      <c r="DQ20" s="223"/>
      <c r="DR20" s="205"/>
      <c r="DS20" s="208"/>
      <c r="DT20" s="206"/>
      <c r="DU20" s="216">
        <v>148.5</v>
      </c>
      <c r="DV20" s="236">
        <v>50.6</v>
      </c>
      <c r="DW20" s="217">
        <v>1966671.5631526029</v>
      </c>
      <c r="DX20" s="218">
        <v>97.9</v>
      </c>
      <c r="DY20" s="237">
        <v>0</v>
      </c>
      <c r="DZ20" s="219">
        <v>1296546.4379302345</v>
      </c>
      <c r="EA20" s="120">
        <v>43.6</v>
      </c>
      <c r="EB20" s="120">
        <v>43.6</v>
      </c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/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4"/>
      <c r="GO20" s="54"/>
      <c r="GP20" s="54"/>
      <c r="GQ20" s="54"/>
      <c r="GR20" s="54"/>
      <c r="GS20" s="54"/>
      <c r="GT20" s="54"/>
      <c r="GU20" s="54"/>
      <c r="GV20" s="54"/>
      <c r="GW20" s="54"/>
    </row>
    <row r="21" spans="1:205" s="55" customFormat="1" ht="47.25" x14ac:dyDescent="0.25">
      <c r="A21" s="185">
        <v>17</v>
      </c>
      <c r="B21" s="225">
        <v>1021</v>
      </c>
      <c r="C21" s="225"/>
      <c r="D21" s="225" t="s">
        <v>7</v>
      </c>
      <c r="E21" s="226" t="s">
        <v>2</v>
      </c>
      <c r="F21" s="235">
        <v>340</v>
      </c>
      <c r="G21" s="228" t="s">
        <v>9</v>
      </c>
      <c r="H21" s="231" t="s">
        <v>3</v>
      </c>
      <c r="I21" s="241" t="s">
        <v>90</v>
      </c>
      <c r="J21" s="231">
        <v>1</v>
      </c>
      <c r="K21" s="231">
        <v>414</v>
      </c>
      <c r="L21" s="231" t="s">
        <v>3</v>
      </c>
      <c r="M21" s="231"/>
      <c r="N21" s="229">
        <f t="shared" si="2"/>
        <v>2224.6999999999998</v>
      </c>
      <c r="O21" s="229">
        <f t="shared" si="1"/>
        <v>196.89999999999998</v>
      </c>
      <c r="P21" s="242">
        <v>2027.8</v>
      </c>
      <c r="Q21" s="231">
        <v>1939</v>
      </c>
      <c r="R21" s="231" t="s">
        <v>5</v>
      </c>
      <c r="S21" s="231">
        <v>1994</v>
      </c>
      <c r="T21" s="231">
        <v>5</v>
      </c>
      <c r="U21" s="231">
        <v>3</v>
      </c>
      <c r="V21" s="231">
        <v>37</v>
      </c>
      <c r="W21" s="242">
        <v>1771</v>
      </c>
      <c r="X21" s="242">
        <v>760</v>
      </c>
      <c r="Y21" s="242">
        <v>14583</v>
      </c>
      <c r="Z21" s="242"/>
      <c r="AA21" s="242">
        <v>2632.3</v>
      </c>
      <c r="AB21" s="242"/>
      <c r="AC21" s="242">
        <v>2024.8</v>
      </c>
      <c r="AD21" s="242">
        <v>1415.2</v>
      </c>
      <c r="AE21" s="242">
        <v>2027.8</v>
      </c>
      <c r="AF21" s="242">
        <v>607.5</v>
      </c>
      <c r="AG21" s="242">
        <v>410.6</v>
      </c>
      <c r="AH21" s="242"/>
      <c r="AI21" s="242">
        <v>196.9</v>
      </c>
      <c r="AJ21" s="242">
        <v>0</v>
      </c>
      <c r="AK21" s="242"/>
      <c r="AL21" s="242"/>
      <c r="AM21" s="242">
        <v>25</v>
      </c>
      <c r="AN21" s="242"/>
      <c r="AO21" s="242"/>
      <c r="AP21" s="242"/>
      <c r="AQ21" s="242"/>
      <c r="AR21" s="242"/>
      <c r="AS21" s="242"/>
      <c r="AT21" s="242">
        <v>5</v>
      </c>
      <c r="AU21" s="242">
        <v>337.6</v>
      </c>
      <c r="AV21" s="242">
        <v>234.8</v>
      </c>
      <c r="AW21" s="242">
        <v>20</v>
      </c>
      <c r="AX21" s="242">
        <v>1687.2</v>
      </c>
      <c r="AY21" s="242">
        <v>1180.4000000000001</v>
      </c>
      <c r="AZ21" s="242"/>
      <c r="BA21" s="242"/>
      <c r="BB21" s="242"/>
      <c r="BC21" s="242"/>
      <c r="BD21" s="242"/>
      <c r="BE21" s="242"/>
      <c r="BF21" s="242"/>
      <c r="BG21" s="242"/>
      <c r="BH21" s="242"/>
      <c r="BI21" s="242"/>
      <c r="BJ21" s="242"/>
      <c r="BK21" s="231"/>
      <c r="BL21" s="231">
        <v>414</v>
      </c>
      <c r="BM21" s="231" t="s">
        <v>3</v>
      </c>
      <c r="BN21" s="233" t="s">
        <v>75</v>
      </c>
      <c r="BO21" s="233"/>
      <c r="BP21" s="234" t="s">
        <v>91</v>
      </c>
      <c r="BQ21" s="194"/>
      <c r="BR21" s="195"/>
      <c r="BS21" s="195"/>
      <c r="BT21" s="195"/>
      <c r="BU21" s="196"/>
      <c r="BV21" s="197"/>
      <c r="BW21" s="195"/>
      <c r="BX21" s="195"/>
      <c r="BY21" s="195"/>
      <c r="BZ21" s="195"/>
      <c r="CA21" s="195"/>
      <c r="CB21" s="195"/>
      <c r="CC21" s="195"/>
      <c r="CD21" s="195"/>
      <c r="CE21" s="195"/>
      <c r="CF21" s="195"/>
      <c r="CG21" s="195"/>
      <c r="CH21" s="195"/>
      <c r="CI21" s="197"/>
      <c r="CJ21" s="195"/>
      <c r="CK21" s="195"/>
      <c r="CL21" s="198"/>
      <c r="CM21" s="195"/>
      <c r="CN21" s="195"/>
      <c r="CO21" s="199"/>
      <c r="CP21" s="200"/>
      <c r="CQ21" s="201"/>
      <c r="CR21" s="202"/>
      <c r="CS21" s="203"/>
      <c r="CT21" s="204"/>
      <c r="CU21" s="205"/>
      <c r="CV21" s="208"/>
      <c r="CW21" s="207"/>
      <c r="CX21" s="208"/>
      <c r="CY21" s="209"/>
      <c r="CZ21" s="210"/>
      <c r="DA21" s="211"/>
      <c r="DB21" s="198"/>
      <c r="DC21" s="212"/>
      <c r="DD21" s="213"/>
      <c r="DE21" s="214"/>
      <c r="DF21" s="214"/>
      <c r="DG21" s="214"/>
      <c r="DH21" s="214"/>
      <c r="DI21" s="214"/>
      <c r="DJ21" s="214"/>
      <c r="DK21" s="214"/>
      <c r="DL21" s="214"/>
      <c r="DM21" s="214"/>
      <c r="DN21" s="215"/>
      <c r="DO21" s="215"/>
      <c r="DP21" s="215"/>
      <c r="DQ21" s="215"/>
      <c r="DR21" s="205"/>
      <c r="DS21" s="208"/>
      <c r="DT21" s="206"/>
      <c r="DU21" s="216">
        <v>607.5</v>
      </c>
      <c r="DV21" s="236">
        <v>196.9</v>
      </c>
      <c r="DW21" s="217">
        <v>2707881.7559670969</v>
      </c>
      <c r="DX21" s="218">
        <v>597.4</v>
      </c>
      <c r="DY21" s="237">
        <v>186.8</v>
      </c>
      <c r="DZ21" s="219">
        <v>2662861.8288308536</v>
      </c>
      <c r="EA21" s="120">
        <v>57.7</v>
      </c>
      <c r="EB21" s="120">
        <v>57.7</v>
      </c>
      <c r="EC21" s="54"/>
      <c r="ED21" s="54"/>
      <c r="EE21" s="54"/>
      <c r="EF21" s="54"/>
      <c r="EG21" s="54"/>
      <c r="EH21" s="54"/>
      <c r="EI21" s="54"/>
      <c r="EJ21" s="54"/>
      <c r="EK21" s="54"/>
      <c r="EL21" s="54"/>
      <c r="EM21" s="54"/>
      <c r="EN21" s="54"/>
      <c r="EO21" s="54"/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4"/>
      <c r="GL21" s="54"/>
      <c r="GM21" s="54"/>
      <c r="GN21" s="54"/>
      <c r="GO21" s="54"/>
      <c r="GP21" s="54"/>
      <c r="GQ21" s="54"/>
      <c r="GR21" s="54"/>
      <c r="GS21" s="54"/>
      <c r="GT21" s="54"/>
      <c r="GU21" s="54"/>
      <c r="GV21" s="54"/>
      <c r="GW21" s="54"/>
    </row>
    <row r="22" spans="1:205" s="55" customFormat="1" ht="47.25" x14ac:dyDescent="0.25">
      <c r="A22" s="185">
        <v>18</v>
      </c>
      <c r="B22" s="225">
        <v>1035</v>
      </c>
      <c r="C22" s="225"/>
      <c r="D22" s="225" t="s">
        <v>7</v>
      </c>
      <c r="E22" s="226" t="s">
        <v>2</v>
      </c>
      <c r="F22" s="227">
        <v>354</v>
      </c>
      <c r="G22" s="228" t="s">
        <v>9</v>
      </c>
      <c r="H22" s="231" t="s">
        <v>3</v>
      </c>
      <c r="I22" s="241" t="s">
        <v>66</v>
      </c>
      <c r="J22" s="231">
        <v>3</v>
      </c>
      <c r="K22" s="231">
        <v>446</v>
      </c>
      <c r="L22" s="231" t="s">
        <v>3</v>
      </c>
      <c r="M22" s="231"/>
      <c r="N22" s="229">
        <f t="shared" si="2"/>
        <v>7479.4</v>
      </c>
      <c r="O22" s="229">
        <f t="shared" si="1"/>
        <v>1331.1</v>
      </c>
      <c r="P22" s="242">
        <v>6148.3</v>
      </c>
      <c r="Q22" s="231">
        <v>1969</v>
      </c>
      <c r="R22" s="231" t="s">
        <v>5</v>
      </c>
      <c r="S22" s="231">
        <v>1995</v>
      </c>
      <c r="T22" s="231">
        <v>5</v>
      </c>
      <c r="U22" s="231">
        <v>8</v>
      </c>
      <c r="V22" s="231">
        <v>24</v>
      </c>
      <c r="W22" s="242">
        <v>4493</v>
      </c>
      <c r="X22" s="242">
        <v>1824</v>
      </c>
      <c r="Y22" s="242">
        <v>29060</v>
      </c>
      <c r="Z22" s="242"/>
      <c r="AA22" s="242">
        <v>7454.2</v>
      </c>
      <c r="AB22" s="242"/>
      <c r="AC22" s="242">
        <v>6123.1</v>
      </c>
      <c r="AD22" s="242">
        <v>4180.1000000000004</v>
      </c>
      <c r="AE22" s="242">
        <v>6148.3</v>
      </c>
      <c r="AF22" s="242">
        <v>1331.1</v>
      </c>
      <c r="AG22" s="242"/>
      <c r="AH22" s="242"/>
      <c r="AI22" s="242">
        <v>0</v>
      </c>
      <c r="AJ22" s="242">
        <v>38.9</v>
      </c>
      <c r="AK22" s="242"/>
      <c r="AL22" s="242">
        <v>1288.7</v>
      </c>
      <c r="AM22" s="242">
        <v>129</v>
      </c>
      <c r="AN22" s="242">
        <v>15</v>
      </c>
      <c r="AO22" s="242">
        <v>457.3</v>
      </c>
      <c r="AP22" s="242">
        <v>252.2</v>
      </c>
      <c r="AQ22" s="242">
        <v>84</v>
      </c>
      <c r="AR22" s="242">
        <v>3862.6</v>
      </c>
      <c r="AS22" s="242">
        <v>2593</v>
      </c>
      <c r="AT22" s="242">
        <v>25</v>
      </c>
      <c r="AU22" s="242">
        <v>1491.9</v>
      </c>
      <c r="AV22" s="242">
        <v>1103.8</v>
      </c>
      <c r="AW22" s="242">
        <v>5</v>
      </c>
      <c r="AX22" s="242">
        <v>311.3</v>
      </c>
      <c r="AY22" s="242">
        <v>231.1</v>
      </c>
      <c r="AZ22" s="242"/>
      <c r="BA22" s="242"/>
      <c r="BB22" s="242"/>
      <c r="BC22" s="242"/>
      <c r="BD22" s="242"/>
      <c r="BE22" s="242"/>
      <c r="BF22" s="242"/>
      <c r="BG22" s="242"/>
      <c r="BH22" s="242"/>
      <c r="BI22" s="242"/>
      <c r="BJ22" s="242"/>
      <c r="BK22" s="231"/>
      <c r="BL22" s="231">
        <v>446</v>
      </c>
      <c r="BM22" s="231" t="s">
        <v>3</v>
      </c>
      <c r="BN22" s="233" t="s">
        <v>67</v>
      </c>
      <c r="BO22" s="233"/>
      <c r="BP22" s="234" t="s">
        <v>68</v>
      </c>
      <c r="BQ22" s="194"/>
      <c r="BR22" s="195"/>
      <c r="BS22" s="195"/>
      <c r="BT22" s="195"/>
      <c r="BU22" s="196"/>
      <c r="BV22" s="197"/>
      <c r="BW22" s="195"/>
      <c r="BX22" s="195"/>
      <c r="BY22" s="195"/>
      <c r="BZ22" s="195"/>
      <c r="CA22" s="195"/>
      <c r="CB22" s="195"/>
      <c r="CC22" s="195"/>
      <c r="CD22" s="195"/>
      <c r="CE22" s="195"/>
      <c r="CF22" s="195"/>
      <c r="CG22" s="195"/>
      <c r="CH22" s="195"/>
      <c r="CI22" s="197"/>
      <c r="CJ22" s="195"/>
      <c r="CK22" s="195"/>
      <c r="CL22" s="198"/>
      <c r="CM22" s="195"/>
      <c r="CN22" s="195"/>
      <c r="CO22" s="199"/>
      <c r="CP22" s="200"/>
      <c r="CQ22" s="201"/>
      <c r="CR22" s="202"/>
      <c r="CS22" s="203"/>
      <c r="CT22" s="204"/>
      <c r="CU22" s="205"/>
      <c r="CV22" s="208"/>
      <c r="CW22" s="207"/>
      <c r="CX22" s="208"/>
      <c r="CY22" s="209"/>
      <c r="CZ22" s="210"/>
      <c r="DA22" s="211"/>
      <c r="DB22" s="198"/>
      <c r="DC22" s="212"/>
      <c r="DD22" s="213"/>
      <c r="DE22" s="214"/>
      <c r="DF22" s="214"/>
      <c r="DG22" s="214"/>
      <c r="DH22" s="214"/>
      <c r="DI22" s="214"/>
      <c r="DJ22" s="214"/>
      <c r="DK22" s="214"/>
      <c r="DL22" s="214"/>
      <c r="DM22" s="214"/>
      <c r="DN22" s="215"/>
      <c r="DO22" s="215"/>
      <c r="DP22" s="215"/>
      <c r="DQ22" s="215"/>
      <c r="DR22" s="205"/>
      <c r="DS22" s="208"/>
      <c r="DT22" s="206"/>
      <c r="DU22" s="216">
        <v>1205.0999999999999</v>
      </c>
      <c r="DV22" s="236"/>
      <c r="DW22" s="217">
        <v>3901955.3843089016</v>
      </c>
      <c r="DX22" s="218">
        <v>1093.3</v>
      </c>
      <c r="DY22" s="237">
        <v>0</v>
      </c>
      <c r="DZ22" s="219">
        <v>3539961.6809102334</v>
      </c>
      <c r="EA22" s="120">
        <v>44.8</v>
      </c>
      <c r="EB22" s="120">
        <v>0</v>
      </c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/>
      <c r="FB22" s="54"/>
      <c r="FC22" s="54"/>
      <c r="FD22" s="54"/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  <c r="GF22" s="54"/>
      <c r="GG22" s="54"/>
      <c r="GH22" s="54"/>
      <c r="GI22" s="54"/>
      <c r="GJ22" s="54"/>
      <c r="GK22" s="54"/>
      <c r="GL22" s="54"/>
      <c r="GM22" s="54"/>
      <c r="GN22" s="54"/>
      <c r="GO22" s="54"/>
      <c r="GP22" s="54"/>
      <c r="GQ22" s="54"/>
      <c r="GR22" s="54"/>
      <c r="GS22" s="54"/>
      <c r="GT22" s="54"/>
      <c r="GU22" s="54"/>
      <c r="GV22" s="54"/>
      <c r="GW22" s="54"/>
    </row>
    <row r="23" spans="1:205" s="55" customFormat="1" ht="47.25" x14ac:dyDescent="0.25">
      <c r="A23" s="185">
        <v>19</v>
      </c>
      <c r="B23" s="225">
        <v>1228</v>
      </c>
      <c r="C23" s="225"/>
      <c r="D23" s="225" t="s">
        <v>7</v>
      </c>
      <c r="E23" s="226" t="s">
        <v>2</v>
      </c>
      <c r="F23" s="227">
        <v>547</v>
      </c>
      <c r="G23" s="228" t="s">
        <v>9</v>
      </c>
      <c r="H23" s="231" t="s">
        <v>3</v>
      </c>
      <c r="I23" s="241" t="s">
        <v>69</v>
      </c>
      <c r="J23" s="231"/>
      <c r="K23" s="231">
        <v>690</v>
      </c>
      <c r="L23" s="231" t="s">
        <v>3</v>
      </c>
      <c r="M23" s="231"/>
      <c r="N23" s="229">
        <f t="shared" si="2"/>
        <v>1797</v>
      </c>
      <c r="O23" s="229">
        <f t="shared" si="1"/>
        <v>395.4</v>
      </c>
      <c r="P23" s="242">
        <v>1401.6</v>
      </c>
      <c r="Q23" s="231">
        <v>1990</v>
      </c>
      <c r="R23" s="231" t="s">
        <v>6</v>
      </c>
      <c r="S23" s="231">
        <v>1990</v>
      </c>
      <c r="T23" s="231">
        <v>10</v>
      </c>
      <c r="U23" s="231">
        <v>1</v>
      </c>
      <c r="V23" s="231" t="s">
        <v>4</v>
      </c>
      <c r="W23" s="242">
        <v>1566</v>
      </c>
      <c r="X23" s="242">
        <v>553</v>
      </c>
      <c r="Y23" s="242">
        <v>7726</v>
      </c>
      <c r="Z23" s="242">
        <v>1759.2</v>
      </c>
      <c r="AA23" s="242"/>
      <c r="AB23" s="242"/>
      <c r="AC23" s="242">
        <v>1363.8</v>
      </c>
      <c r="AD23" s="242">
        <v>797.3</v>
      </c>
      <c r="AE23" s="242">
        <v>1401.6</v>
      </c>
      <c r="AF23" s="242">
        <v>395.4</v>
      </c>
      <c r="AG23" s="242"/>
      <c r="AH23" s="242"/>
      <c r="AI23" s="242">
        <v>69.5</v>
      </c>
      <c r="AJ23" s="242">
        <v>11.7</v>
      </c>
      <c r="AK23" s="242"/>
      <c r="AL23" s="242"/>
      <c r="AM23" s="242">
        <v>36</v>
      </c>
      <c r="AN23" s="242">
        <v>18</v>
      </c>
      <c r="AO23" s="242">
        <v>588.20000000000005</v>
      </c>
      <c r="AP23" s="242">
        <v>306.5</v>
      </c>
      <c r="AQ23" s="242">
        <v>18</v>
      </c>
      <c r="AR23" s="242">
        <v>775.6</v>
      </c>
      <c r="AS23" s="242">
        <v>490.8</v>
      </c>
      <c r="AT23" s="242"/>
      <c r="AU23" s="242"/>
      <c r="AV23" s="242"/>
      <c r="AW23" s="242"/>
      <c r="AX23" s="242"/>
      <c r="AY23" s="242"/>
      <c r="AZ23" s="242"/>
      <c r="BA23" s="242"/>
      <c r="BB23" s="242"/>
      <c r="BC23" s="242"/>
      <c r="BD23" s="242"/>
      <c r="BE23" s="242"/>
      <c r="BF23" s="242"/>
      <c r="BG23" s="242"/>
      <c r="BH23" s="242"/>
      <c r="BI23" s="242"/>
      <c r="BJ23" s="242">
        <v>1</v>
      </c>
      <c r="BK23" s="231"/>
      <c r="BL23" s="231">
        <v>690</v>
      </c>
      <c r="BM23" s="231" t="s">
        <v>3</v>
      </c>
      <c r="BN23" s="233" t="s">
        <v>70</v>
      </c>
      <c r="BO23" s="233"/>
      <c r="BP23" s="234" t="s">
        <v>71</v>
      </c>
      <c r="BQ23" s="194"/>
      <c r="BR23" s="195"/>
      <c r="BS23" s="197"/>
      <c r="BT23" s="197"/>
      <c r="BU23" s="196"/>
      <c r="BV23" s="195"/>
      <c r="BW23" s="195"/>
      <c r="BX23" s="195"/>
      <c r="BY23" s="195"/>
      <c r="BZ23" s="195"/>
      <c r="CA23" s="195"/>
      <c r="CB23" s="195"/>
      <c r="CC23" s="195"/>
      <c r="CD23" s="195"/>
      <c r="CE23" s="195"/>
      <c r="CF23" s="195"/>
      <c r="CG23" s="195"/>
      <c r="CH23" s="195"/>
      <c r="CI23" s="197"/>
      <c r="CJ23" s="195"/>
      <c r="CK23" s="195"/>
      <c r="CL23" s="198"/>
      <c r="CM23" s="195"/>
      <c r="CN23" s="195"/>
      <c r="CO23" s="199"/>
      <c r="CP23" s="200"/>
      <c r="CQ23" s="201"/>
      <c r="CR23" s="202"/>
      <c r="CS23" s="203"/>
      <c r="CT23" s="204"/>
      <c r="CU23" s="205"/>
      <c r="CV23" s="208"/>
      <c r="CW23" s="207"/>
      <c r="CX23" s="208"/>
      <c r="CY23" s="209"/>
      <c r="CZ23" s="210"/>
      <c r="DA23" s="211"/>
      <c r="DB23" s="198"/>
      <c r="DC23" s="212"/>
      <c r="DD23" s="213"/>
      <c r="DE23" s="214"/>
      <c r="DF23" s="214"/>
      <c r="DG23" s="214"/>
      <c r="DH23" s="214"/>
      <c r="DI23" s="214"/>
      <c r="DJ23" s="214"/>
      <c r="DK23" s="214"/>
      <c r="DL23" s="214"/>
      <c r="DM23" s="214"/>
      <c r="DN23" s="223"/>
      <c r="DO23" s="215"/>
      <c r="DP23" s="215"/>
      <c r="DQ23" s="215"/>
      <c r="DR23" s="205"/>
      <c r="DS23" s="208"/>
      <c r="DT23" s="206"/>
      <c r="DU23" s="216">
        <v>395.4</v>
      </c>
      <c r="DV23" s="236">
        <v>69.5</v>
      </c>
      <c r="DW23" s="217">
        <v>5672736.9098497499</v>
      </c>
      <c r="DX23" s="218">
        <v>325.89999999999998</v>
      </c>
      <c r="DY23" s="237">
        <v>0</v>
      </c>
      <c r="DZ23" s="219">
        <v>4675632.1672231499</v>
      </c>
      <c r="EA23" s="120">
        <v>91.6</v>
      </c>
      <c r="EB23" s="120">
        <v>91.6</v>
      </c>
      <c r="EC23" s="54"/>
      <c r="ED23" s="54"/>
      <c r="EE23" s="54"/>
      <c r="EF23" s="54"/>
      <c r="EG23" s="54"/>
      <c r="EH23" s="54"/>
      <c r="EI23" s="54"/>
      <c r="EJ23" s="54"/>
      <c r="EK23" s="54"/>
      <c r="EL23" s="54"/>
      <c r="EM23" s="54"/>
      <c r="EN23" s="54"/>
      <c r="EO23" s="54"/>
      <c r="EP23" s="54"/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/>
      <c r="FB23" s="54"/>
      <c r="FC23" s="54"/>
      <c r="FD23" s="54"/>
      <c r="FE23" s="54"/>
      <c r="FF23" s="54"/>
      <c r="FG23" s="54"/>
      <c r="FH23" s="54"/>
      <c r="FI23" s="54"/>
      <c r="FJ23" s="54"/>
      <c r="FK23" s="54"/>
      <c r="FL23" s="54"/>
      <c r="FM23" s="54"/>
      <c r="FN23" s="54"/>
      <c r="FO23" s="54"/>
      <c r="FP23" s="54"/>
      <c r="FQ23" s="54"/>
      <c r="FR23" s="54"/>
      <c r="FS23" s="54"/>
      <c r="FT23" s="54"/>
      <c r="FU23" s="54"/>
      <c r="FV23" s="54"/>
      <c r="FW23" s="54"/>
      <c r="FX23" s="54"/>
      <c r="FY23" s="54"/>
      <c r="FZ23" s="54"/>
      <c r="GA23" s="54"/>
      <c r="GB23" s="54"/>
      <c r="GC23" s="54"/>
      <c r="GD23" s="54"/>
      <c r="GE23" s="54"/>
      <c r="GF23" s="54"/>
      <c r="GG23" s="54"/>
      <c r="GH23" s="54"/>
      <c r="GI23" s="54"/>
      <c r="GJ23" s="54"/>
      <c r="GK23" s="54"/>
      <c r="GL23" s="54"/>
      <c r="GM23" s="54"/>
      <c r="GN23" s="54"/>
      <c r="GO23" s="54"/>
      <c r="GP23" s="54"/>
      <c r="GQ23" s="54"/>
      <c r="GR23" s="54"/>
      <c r="GS23" s="54"/>
      <c r="GT23" s="54"/>
      <c r="GU23" s="54"/>
      <c r="GV23" s="54"/>
      <c r="GW23" s="54"/>
    </row>
    <row r="24" spans="1:205" s="55" customFormat="1" ht="47.25" x14ac:dyDescent="0.25">
      <c r="A24" s="185">
        <v>20</v>
      </c>
      <c r="B24" s="225">
        <v>1233</v>
      </c>
      <c r="C24" s="225"/>
      <c r="D24" s="225" t="s">
        <v>7</v>
      </c>
      <c r="E24" s="226" t="s">
        <v>2</v>
      </c>
      <c r="F24" s="227">
        <v>552</v>
      </c>
      <c r="G24" s="228" t="s">
        <v>9</v>
      </c>
      <c r="H24" s="231" t="s">
        <v>3</v>
      </c>
      <c r="I24" s="241" t="s">
        <v>72</v>
      </c>
      <c r="J24" s="231">
        <v>1</v>
      </c>
      <c r="K24" s="231">
        <v>699</v>
      </c>
      <c r="L24" s="231" t="s">
        <v>3</v>
      </c>
      <c r="M24" s="231"/>
      <c r="N24" s="229">
        <f t="shared" si="2"/>
        <v>3908.6000000000004</v>
      </c>
      <c r="O24" s="229">
        <f t="shared" si="1"/>
        <v>612.20000000000027</v>
      </c>
      <c r="P24" s="231">
        <v>3296.4</v>
      </c>
      <c r="Q24" s="231">
        <v>1961</v>
      </c>
      <c r="R24" s="231" t="s">
        <v>5</v>
      </c>
      <c r="S24" s="231">
        <v>2000</v>
      </c>
      <c r="T24" s="231">
        <v>5</v>
      </c>
      <c r="U24" s="231">
        <v>5</v>
      </c>
      <c r="V24" s="231">
        <v>30</v>
      </c>
      <c r="W24" s="231">
        <v>3852</v>
      </c>
      <c r="X24" s="231">
        <v>1655</v>
      </c>
      <c r="Y24" s="231">
        <v>27628</v>
      </c>
      <c r="Z24" s="231"/>
      <c r="AA24" s="231">
        <v>6061.8</v>
      </c>
      <c r="AB24" s="231"/>
      <c r="AC24" s="231">
        <v>3296.4</v>
      </c>
      <c r="AD24" s="231">
        <v>2166.6</v>
      </c>
      <c r="AE24" s="231">
        <v>3296.4</v>
      </c>
      <c r="AF24" s="231">
        <v>2765.4</v>
      </c>
      <c r="AG24" s="231"/>
      <c r="AH24" s="231">
        <v>2153.1999999999998</v>
      </c>
      <c r="AI24" s="231">
        <v>1033.0999999999999</v>
      </c>
      <c r="AJ24" s="243">
        <v>45.3</v>
      </c>
      <c r="AK24" s="243">
        <v>45.3</v>
      </c>
      <c r="AL24" s="243"/>
      <c r="AM24" s="231">
        <v>51</v>
      </c>
      <c r="AN24" s="231">
        <v>1</v>
      </c>
      <c r="AO24" s="231">
        <v>32.1</v>
      </c>
      <c r="AP24" s="231">
        <v>14.8</v>
      </c>
      <c r="AQ24" s="231">
        <v>22</v>
      </c>
      <c r="AR24" s="231">
        <v>1299.7</v>
      </c>
      <c r="AS24" s="231">
        <v>1012.5</v>
      </c>
      <c r="AT24" s="231">
        <v>17</v>
      </c>
      <c r="AU24" s="231">
        <v>1275</v>
      </c>
      <c r="AV24" s="231">
        <v>851.3</v>
      </c>
      <c r="AW24" s="231">
        <v>8</v>
      </c>
      <c r="AX24" s="231">
        <v>689.6</v>
      </c>
      <c r="AY24" s="231">
        <v>287.89999999999998</v>
      </c>
      <c r="AZ24" s="231"/>
      <c r="BA24" s="231"/>
      <c r="BB24" s="231"/>
      <c r="BC24" s="231"/>
      <c r="BD24" s="231"/>
      <c r="BE24" s="231"/>
      <c r="BF24" s="231"/>
      <c r="BG24" s="231"/>
      <c r="BH24" s="231"/>
      <c r="BI24" s="231"/>
      <c r="BJ24" s="231"/>
      <c r="BK24" s="231"/>
      <c r="BL24" s="231">
        <v>699</v>
      </c>
      <c r="BM24" s="231" t="s">
        <v>3</v>
      </c>
      <c r="BN24" s="233" t="s">
        <v>73</v>
      </c>
      <c r="BO24" s="233"/>
      <c r="BP24" s="234" t="s">
        <v>74</v>
      </c>
      <c r="BQ24" s="194"/>
      <c r="BR24" s="195"/>
      <c r="BS24" s="195"/>
      <c r="BT24" s="195"/>
      <c r="BU24" s="196"/>
      <c r="BV24" s="197"/>
      <c r="BW24" s="195"/>
      <c r="BX24" s="195"/>
      <c r="BY24" s="195"/>
      <c r="BZ24" s="195"/>
      <c r="CA24" s="195"/>
      <c r="CB24" s="195"/>
      <c r="CC24" s="195"/>
      <c r="CD24" s="195"/>
      <c r="CE24" s="195"/>
      <c r="CF24" s="195"/>
      <c r="CG24" s="195"/>
      <c r="CH24" s="195"/>
      <c r="CI24" s="197"/>
      <c r="CJ24" s="195"/>
      <c r="CK24" s="195"/>
      <c r="CL24" s="198"/>
      <c r="CM24" s="195"/>
      <c r="CN24" s="195"/>
      <c r="CO24" s="199"/>
      <c r="CP24" s="200"/>
      <c r="CQ24" s="201"/>
      <c r="CR24" s="202"/>
      <c r="CS24" s="203"/>
      <c r="CT24" s="204"/>
      <c r="CU24" s="205"/>
      <c r="CV24" s="208"/>
      <c r="CW24" s="207"/>
      <c r="CX24" s="208"/>
      <c r="CY24" s="209"/>
      <c r="CZ24" s="210"/>
      <c r="DA24" s="211"/>
      <c r="DB24" s="198"/>
      <c r="DC24" s="212"/>
      <c r="DD24" s="213"/>
      <c r="DE24" s="214"/>
      <c r="DF24" s="214"/>
      <c r="DG24" s="214"/>
      <c r="DH24" s="214"/>
      <c r="DI24" s="214"/>
      <c r="DJ24" s="214"/>
      <c r="DK24" s="214"/>
      <c r="DL24" s="214"/>
      <c r="DM24" s="214"/>
      <c r="DN24" s="215"/>
      <c r="DO24" s="215"/>
      <c r="DP24" s="215"/>
      <c r="DQ24" s="215"/>
      <c r="DR24" s="205"/>
      <c r="DS24" s="208"/>
      <c r="DT24" s="206"/>
      <c r="DU24" s="216">
        <v>378.3</v>
      </c>
      <c r="DV24" s="236"/>
      <c r="DW24" s="217">
        <v>1246200.0102082586</v>
      </c>
      <c r="DX24" s="218">
        <v>357.6</v>
      </c>
      <c r="DY24" s="237">
        <v>0</v>
      </c>
      <c r="DZ24" s="219">
        <v>1178009.8431151819</v>
      </c>
      <c r="EA24" s="120">
        <v>111.7</v>
      </c>
      <c r="EB24" s="120">
        <v>111.7</v>
      </c>
      <c r="EC24" s="54"/>
      <c r="ED24" s="54"/>
      <c r="EE24" s="54"/>
      <c r="EF24" s="54"/>
      <c r="EG24" s="54"/>
      <c r="EH24" s="54"/>
      <c r="EI24" s="54"/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4"/>
      <c r="FW24" s="54"/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4"/>
      <c r="GI24" s="54"/>
      <c r="GJ24" s="54"/>
      <c r="GK24" s="54"/>
      <c r="GL24" s="54"/>
      <c r="GM24" s="54"/>
      <c r="GN24" s="54"/>
      <c r="GO24" s="54"/>
      <c r="GP24" s="54"/>
      <c r="GQ24" s="54"/>
      <c r="GR24" s="54"/>
      <c r="GS24" s="54"/>
      <c r="GT24" s="54"/>
      <c r="GU24" s="54"/>
      <c r="GV24" s="54"/>
      <c r="GW24" s="54"/>
    </row>
    <row r="25" spans="1:205" s="55" customFormat="1" ht="63" x14ac:dyDescent="0.25">
      <c r="A25" s="185">
        <v>21</v>
      </c>
      <c r="B25" s="225">
        <v>1376</v>
      </c>
      <c r="C25" s="225"/>
      <c r="D25" s="225" t="s">
        <v>7</v>
      </c>
      <c r="E25" s="226" t="s">
        <v>2</v>
      </c>
      <c r="F25" s="227">
        <v>695</v>
      </c>
      <c r="G25" s="228" t="s">
        <v>9</v>
      </c>
      <c r="H25" s="231" t="s">
        <v>3</v>
      </c>
      <c r="I25" s="241" t="s">
        <v>92</v>
      </c>
      <c r="J25" s="231">
        <v>2</v>
      </c>
      <c r="K25" s="231">
        <v>854</v>
      </c>
      <c r="L25" s="231" t="s">
        <v>3</v>
      </c>
      <c r="M25" s="231"/>
      <c r="N25" s="229">
        <f t="shared" si="2"/>
        <v>1039.1999999999998</v>
      </c>
      <c r="O25" s="229">
        <f t="shared" si="1"/>
        <v>252.89999999999998</v>
      </c>
      <c r="P25" s="242">
        <v>786.3</v>
      </c>
      <c r="Q25" s="231">
        <v>1933</v>
      </c>
      <c r="R25" s="231" t="s">
        <v>5</v>
      </c>
      <c r="S25" s="231">
        <v>1994</v>
      </c>
      <c r="T25" s="231">
        <v>3</v>
      </c>
      <c r="U25" s="231">
        <v>2</v>
      </c>
      <c r="V25" s="231">
        <v>31</v>
      </c>
      <c r="W25" s="242">
        <v>2097</v>
      </c>
      <c r="X25" s="242">
        <v>402</v>
      </c>
      <c r="Y25" s="242">
        <v>4987</v>
      </c>
      <c r="Z25" s="242"/>
      <c r="AA25" s="242">
        <v>1060.5</v>
      </c>
      <c r="AB25" s="242"/>
      <c r="AC25" s="242">
        <v>786.3</v>
      </c>
      <c r="AD25" s="242">
        <v>534.6</v>
      </c>
      <c r="AE25" s="242">
        <v>786.3</v>
      </c>
      <c r="AF25" s="242">
        <v>274.2</v>
      </c>
      <c r="AG25" s="242"/>
      <c r="AH25" s="242">
        <v>21.3</v>
      </c>
      <c r="AI25" s="242">
        <v>274.2</v>
      </c>
      <c r="AJ25" s="242">
        <v>0</v>
      </c>
      <c r="AK25" s="242"/>
      <c r="AL25" s="242"/>
      <c r="AM25" s="242">
        <v>12</v>
      </c>
      <c r="AN25" s="242"/>
      <c r="AO25" s="242"/>
      <c r="AP25" s="242"/>
      <c r="AQ25" s="242"/>
      <c r="AR25" s="242"/>
      <c r="AS25" s="242"/>
      <c r="AT25" s="242">
        <v>12</v>
      </c>
      <c r="AU25" s="242">
        <v>786.3</v>
      </c>
      <c r="AV25" s="242">
        <v>534.6</v>
      </c>
      <c r="AW25" s="242"/>
      <c r="AX25" s="242"/>
      <c r="AY25" s="242"/>
      <c r="AZ25" s="242"/>
      <c r="BA25" s="242"/>
      <c r="BB25" s="242"/>
      <c r="BC25" s="242"/>
      <c r="BD25" s="242"/>
      <c r="BE25" s="242"/>
      <c r="BF25" s="242"/>
      <c r="BG25" s="242"/>
      <c r="BH25" s="242"/>
      <c r="BI25" s="242"/>
      <c r="BJ25" s="242"/>
      <c r="BK25" s="231"/>
      <c r="BL25" s="231">
        <v>854</v>
      </c>
      <c r="BM25" s="231" t="s">
        <v>3</v>
      </c>
      <c r="BN25" s="233" t="s">
        <v>93</v>
      </c>
      <c r="BO25" s="233"/>
      <c r="BP25" s="234" t="s">
        <v>94</v>
      </c>
      <c r="BQ25" s="194"/>
      <c r="BR25" s="195"/>
      <c r="BS25" s="195"/>
      <c r="BT25" s="195"/>
      <c r="BU25" s="196"/>
      <c r="BV25" s="197"/>
      <c r="BW25" s="195"/>
      <c r="BX25" s="195"/>
      <c r="BY25" s="195"/>
      <c r="BZ25" s="195"/>
      <c r="CA25" s="195"/>
      <c r="CB25" s="195"/>
      <c r="CC25" s="195"/>
      <c r="CD25" s="195"/>
      <c r="CE25" s="195"/>
      <c r="CF25" s="195"/>
      <c r="CG25" s="195"/>
      <c r="CH25" s="195"/>
      <c r="CI25" s="197"/>
      <c r="CJ25" s="195"/>
      <c r="CK25" s="195"/>
      <c r="CL25" s="198"/>
      <c r="CM25" s="195"/>
      <c r="CN25" s="195"/>
      <c r="CO25" s="199"/>
      <c r="CP25" s="200"/>
      <c r="CQ25" s="201"/>
      <c r="CR25" s="202"/>
      <c r="CS25" s="203"/>
      <c r="CT25" s="204"/>
      <c r="CU25" s="205"/>
      <c r="CV25" s="208"/>
      <c r="CW25" s="207"/>
      <c r="CX25" s="208"/>
      <c r="CY25" s="209"/>
      <c r="CZ25" s="210"/>
      <c r="DA25" s="211"/>
      <c r="DB25" s="198"/>
      <c r="DC25" s="212"/>
      <c r="DD25" s="213"/>
      <c r="DE25" s="214"/>
      <c r="DF25" s="214"/>
      <c r="DG25" s="214"/>
      <c r="DH25" s="214"/>
      <c r="DI25" s="214"/>
      <c r="DJ25" s="214"/>
      <c r="DK25" s="214"/>
      <c r="DL25" s="214"/>
      <c r="DM25" s="214"/>
      <c r="DN25" s="215"/>
      <c r="DO25" s="215"/>
      <c r="DP25" s="215"/>
      <c r="DQ25" s="215"/>
      <c r="DR25" s="205"/>
      <c r="DS25" s="208"/>
      <c r="DT25" s="206"/>
      <c r="DU25" s="216">
        <v>274.2</v>
      </c>
      <c r="DV25" s="236">
        <v>274.2</v>
      </c>
      <c r="DW25" s="217">
        <v>1593889.0848729794</v>
      </c>
      <c r="DX25" s="218">
        <v>237.89999999999998</v>
      </c>
      <c r="DY25" s="237">
        <v>237.89999999999998</v>
      </c>
      <c r="DZ25" s="219">
        <v>1382881.8865473443</v>
      </c>
      <c r="EA25" s="120">
        <v>157.6</v>
      </c>
      <c r="EB25" s="120">
        <v>157.6</v>
      </c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</row>
    <row r="26" spans="1:205" s="56" customFormat="1" ht="47.25" x14ac:dyDescent="0.25">
      <c r="A26" s="185">
        <v>22</v>
      </c>
      <c r="B26" s="225">
        <v>1382</v>
      </c>
      <c r="C26" s="225"/>
      <c r="D26" s="225" t="s">
        <v>7</v>
      </c>
      <c r="E26" s="226" t="s">
        <v>2</v>
      </c>
      <c r="F26" s="235">
        <v>701</v>
      </c>
      <c r="G26" s="228" t="s">
        <v>9</v>
      </c>
      <c r="H26" s="231" t="s">
        <v>3</v>
      </c>
      <c r="I26" s="244" t="s">
        <v>95</v>
      </c>
      <c r="J26" s="231">
        <v>9</v>
      </c>
      <c r="K26" s="231">
        <v>860</v>
      </c>
      <c r="L26" s="231" t="s">
        <v>3</v>
      </c>
      <c r="M26" s="231"/>
      <c r="N26" s="229">
        <f t="shared" si="2"/>
        <v>2975.2</v>
      </c>
      <c r="O26" s="229">
        <f t="shared" si="1"/>
        <v>1307.9000000000001</v>
      </c>
      <c r="P26" s="242">
        <v>1667.3</v>
      </c>
      <c r="Q26" s="245">
        <v>1956</v>
      </c>
      <c r="R26" s="231" t="s">
        <v>5</v>
      </c>
      <c r="S26" s="231">
        <v>1989</v>
      </c>
      <c r="T26" s="245">
        <v>5</v>
      </c>
      <c r="U26" s="231">
        <v>2</v>
      </c>
      <c r="V26" s="231">
        <v>24</v>
      </c>
      <c r="W26" s="242">
        <v>2561</v>
      </c>
      <c r="X26" s="242">
        <v>747</v>
      </c>
      <c r="Y26" s="242">
        <v>13724</v>
      </c>
      <c r="Z26" s="242"/>
      <c r="AA26" s="242">
        <v>2975.2</v>
      </c>
      <c r="AB26" s="242">
        <v>0</v>
      </c>
      <c r="AC26" s="242">
        <v>1667.3</v>
      </c>
      <c r="AD26" s="242">
        <v>1022.6</v>
      </c>
      <c r="AE26" s="242">
        <v>1667.3</v>
      </c>
      <c r="AF26" s="242">
        <v>1307.9000000000001</v>
      </c>
      <c r="AG26" s="242"/>
      <c r="AH26" s="242"/>
      <c r="AI26" s="242">
        <v>498.7</v>
      </c>
      <c r="AJ26" s="242">
        <v>36</v>
      </c>
      <c r="AK26" s="242"/>
      <c r="AL26" s="242"/>
      <c r="AM26" s="242">
        <v>28</v>
      </c>
      <c r="AN26" s="242">
        <v>1</v>
      </c>
      <c r="AO26" s="242">
        <v>39.4</v>
      </c>
      <c r="AP26" s="242">
        <v>19.2</v>
      </c>
      <c r="AQ26" s="242">
        <v>17</v>
      </c>
      <c r="AR26" s="242">
        <v>837.8</v>
      </c>
      <c r="AS26" s="242">
        <v>497</v>
      </c>
      <c r="AT26" s="242">
        <v>7</v>
      </c>
      <c r="AU26" s="242">
        <v>512.20000000000005</v>
      </c>
      <c r="AV26" s="242">
        <v>323</v>
      </c>
      <c r="AW26" s="242">
        <v>3</v>
      </c>
      <c r="AX26" s="242">
        <v>278.60000000000002</v>
      </c>
      <c r="AY26" s="242">
        <v>181.1</v>
      </c>
      <c r="AZ26" s="242"/>
      <c r="BA26" s="246"/>
      <c r="BB26" s="246"/>
      <c r="BC26" s="242"/>
      <c r="BD26" s="242"/>
      <c r="BE26" s="242"/>
      <c r="BF26" s="242"/>
      <c r="BG26" s="242"/>
      <c r="BH26" s="242"/>
      <c r="BI26" s="242"/>
      <c r="BJ26" s="242"/>
      <c r="BK26" s="231"/>
      <c r="BL26" s="231">
        <v>860</v>
      </c>
      <c r="BM26" s="231" t="s">
        <v>3</v>
      </c>
      <c r="BN26" s="233" t="s">
        <v>96</v>
      </c>
      <c r="BO26" s="233"/>
      <c r="BP26" s="238" t="s">
        <v>115</v>
      </c>
      <c r="BQ26" s="194"/>
      <c r="BR26" s="195"/>
      <c r="BS26" s="195"/>
      <c r="BT26" s="195"/>
      <c r="BU26" s="196"/>
      <c r="BV26" s="197"/>
      <c r="BW26" s="195"/>
      <c r="BX26" s="195"/>
      <c r="BY26" s="195"/>
      <c r="BZ26" s="195"/>
      <c r="CA26" s="195"/>
      <c r="CB26" s="195"/>
      <c r="CC26" s="195"/>
      <c r="CD26" s="195"/>
      <c r="CE26" s="195"/>
      <c r="CF26" s="195"/>
      <c r="CG26" s="195"/>
      <c r="CH26" s="195"/>
      <c r="CI26" s="197"/>
      <c r="CJ26" s="195"/>
      <c r="CK26" s="195"/>
      <c r="CL26" s="198"/>
      <c r="CM26" s="195"/>
      <c r="CN26" s="195"/>
      <c r="CO26" s="199"/>
      <c r="CP26" s="200"/>
      <c r="CQ26" s="201"/>
      <c r="CR26" s="202"/>
      <c r="CS26" s="203"/>
      <c r="CT26" s="204"/>
      <c r="CU26" s="205"/>
      <c r="CV26" s="208"/>
      <c r="CW26" s="207"/>
      <c r="CX26" s="208"/>
      <c r="CY26" s="209"/>
      <c r="CZ26" s="210"/>
      <c r="DA26" s="211"/>
      <c r="DB26" s="198"/>
      <c r="DC26" s="212"/>
      <c r="DD26" s="213"/>
      <c r="DE26" s="214"/>
      <c r="DF26" s="214"/>
      <c r="DG26" s="214"/>
      <c r="DH26" s="214"/>
      <c r="DI26" s="214"/>
      <c r="DJ26" s="214"/>
      <c r="DK26" s="214"/>
      <c r="DL26" s="214"/>
      <c r="DM26" s="214"/>
      <c r="DN26" s="215"/>
      <c r="DO26" s="215"/>
      <c r="DP26" s="215"/>
      <c r="DQ26" s="215"/>
      <c r="DR26" s="205"/>
      <c r="DS26" s="208"/>
      <c r="DT26" s="206"/>
      <c r="DU26" s="216">
        <v>1307.9000000000001</v>
      </c>
      <c r="DV26" s="236">
        <v>498.7</v>
      </c>
      <c r="DW26" s="217">
        <v>5990534.9993613875</v>
      </c>
      <c r="DX26" s="218">
        <v>1218.7</v>
      </c>
      <c r="DY26" s="237">
        <v>412.6</v>
      </c>
      <c r="DZ26" s="219">
        <v>5581974.9244756652</v>
      </c>
      <c r="EA26" s="120">
        <v>20.5</v>
      </c>
      <c r="EB26" s="120">
        <v>20.5</v>
      </c>
      <c r="EC26" s="107"/>
      <c r="ED26" s="107"/>
      <c r="EE26" s="107"/>
      <c r="EF26" s="107"/>
      <c r="EG26" s="107"/>
      <c r="EH26" s="107"/>
      <c r="EI26" s="107"/>
      <c r="EJ26" s="107"/>
      <c r="EK26" s="107"/>
      <c r="EL26" s="107"/>
      <c r="EM26" s="107"/>
      <c r="EN26" s="107"/>
      <c r="EO26" s="107"/>
      <c r="EP26" s="107"/>
      <c r="EQ26" s="107"/>
      <c r="ER26" s="107"/>
      <c r="ES26" s="107"/>
      <c r="ET26" s="107"/>
      <c r="EU26" s="107"/>
      <c r="EV26" s="107"/>
      <c r="EW26" s="107"/>
      <c r="EX26" s="107"/>
      <c r="EY26" s="107"/>
      <c r="EZ26" s="107"/>
      <c r="FA26" s="107"/>
      <c r="FB26" s="107"/>
      <c r="FC26" s="107"/>
      <c r="FD26" s="107"/>
      <c r="FE26" s="107"/>
      <c r="FF26" s="107"/>
      <c r="FG26" s="107"/>
      <c r="FH26" s="107"/>
      <c r="FI26" s="107"/>
      <c r="FJ26" s="107"/>
      <c r="FK26" s="107"/>
      <c r="FL26" s="107"/>
      <c r="FM26" s="107"/>
      <c r="FN26" s="107"/>
      <c r="FO26" s="107"/>
      <c r="FP26" s="107"/>
      <c r="FQ26" s="107"/>
      <c r="FR26" s="107"/>
      <c r="FS26" s="107"/>
      <c r="FT26" s="107"/>
      <c r="FU26" s="107"/>
      <c r="FV26" s="107"/>
      <c r="FW26" s="107"/>
      <c r="FX26" s="107"/>
      <c r="FY26" s="107"/>
      <c r="FZ26" s="107"/>
      <c r="GA26" s="107"/>
      <c r="GB26" s="107"/>
      <c r="GC26" s="107"/>
      <c r="GD26" s="107"/>
      <c r="GE26" s="107"/>
      <c r="GF26" s="107"/>
      <c r="GG26" s="107"/>
      <c r="GH26" s="107"/>
      <c r="GI26" s="107"/>
      <c r="GJ26" s="107"/>
      <c r="GK26" s="107"/>
      <c r="GL26" s="107"/>
      <c r="GM26" s="107"/>
      <c r="GN26" s="107"/>
      <c r="GO26" s="107"/>
      <c r="GP26" s="107"/>
      <c r="GQ26" s="107"/>
      <c r="GR26" s="107"/>
      <c r="GS26" s="107"/>
      <c r="GT26" s="107"/>
      <c r="GU26" s="107"/>
      <c r="GV26" s="107"/>
      <c r="GW26" s="107"/>
    </row>
    <row r="27" spans="1:205" s="56" customFormat="1" ht="47.25" x14ac:dyDescent="0.25">
      <c r="A27" s="185">
        <v>23</v>
      </c>
      <c r="B27" s="225">
        <v>1410</v>
      </c>
      <c r="C27" s="225"/>
      <c r="D27" s="225" t="s">
        <v>7</v>
      </c>
      <c r="E27" s="226" t="s">
        <v>2</v>
      </c>
      <c r="F27" s="235">
        <v>729</v>
      </c>
      <c r="G27" s="228" t="s">
        <v>9</v>
      </c>
      <c r="H27" s="231" t="s">
        <v>3</v>
      </c>
      <c r="I27" s="241" t="s">
        <v>98</v>
      </c>
      <c r="J27" s="231" t="s">
        <v>99</v>
      </c>
      <c r="K27" s="231">
        <v>898</v>
      </c>
      <c r="L27" s="231" t="s">
        <v>3</v>
      </c>
      <c r="M27" s="231"/>
      <c r="N27" s="229">
        <f t="shared" si="2"/>
        <v>683.7</v>
      </c>
      <c r="O27" s="229">
        <f t="shared" si="1"/>
        <v>160</v>
      </c>
      <c r="P27" s="242">
        <v>523.70000000000005</v>
      </c>
      <c r="Q27" s="245">
        <v>1956</v>
      </c>
      <c r="R27" s="231" t="s">
        <v>5</v>
      </c>
      <c r="S27" s="231">
        <v>2000</v>
      </c>
      <c r="T27" s="231">
        <v>2</v>
      </c>
      <c r="U27" s="231">
        <v>1</v>
      </c>
      <c r="V27" s="231">
        <v>39</v>
      </c>
      <c r="W27" s="242">
        <v>1096</v>
      </c>
      <c r="X27" s="242">
        <v>382</v>
      </c>
      <c r="Y27" s="242">
        <v>3156</v>
      </c>
      <c r="Z27" s="242"/>
      <c r="AA27" s="242">
        <v>683.3</v>
      </c>
      <c r="AB27" s="242"/>
      <c r="AC27" s="242">
        <v>523.70000000000005</v>
      </c>
      <c r="AD27" s="242">
        <v>323.5</v>
      </c>
      <c r="AE27" s="242">
        <v>523.70000000000005</v>
      </c>
      <c r="AF27" s="242">
        <v>160</v>
      </c>
      <c r="AG27" s="242"/>
      <c r="AH27" s="242"/>
      <c r="AI27" s="242">
        <v>0</v>
      </c>
      <c r="AJ27" s="242">
        <v>39.1</v>
      </c>
      <c r="AK27" s="242">
        <v>18.2</v>
      </c>
      <c r="AL27" s="242">
        <v>160</v>
      </c>
      <c r="AM27" s="242">
        <v>8</v>
      </c>
      <c r="AN27" s="242"/>
      <c r="AO27" s="242"/>
      <c r="AP27" s="242"/>
      <c r="AQ27" s="242">
        <v>6</v>
      </c>
      <c r="AR27" s="242">
        <v>370.2</v>
      </c>
      <c r="AS27" s="242">
        <v>228.9</v>
      </c>
      <c r="AT27" s="242">
        <v>2</v>
      </c>
      <c r="AU27" s="242">
        <v>153.1</v>
      </c>
      <c r="AV27" s="242">
        <v>94.6</v>
      </c>
      <c r="AW27" s="242"/>
      <c r="AX27" s="242"/>
      <c r="AY27" s="242"/>
      <c r="AZ27" s="246"/>
      <c r="BA27" s="246"/>
      <c r="BB27" s="246"/>
      <c r="BC27" s="242"/>
      <c r="BD27" s="242"/>
      <c r="BE27" s="242"/>
      <c r="BF27" s="242"/>
      <c r="BG27" s="242"/>
      <c r="BH27" s="242"/>
      <c r="BI27" s="242"/>
      <c r="BJ27" s="242"/>
      <c r="BK27" s="231"/>
      <c r="BL27" s="231">
        <v>898</v>
      </c>
      <c r="BM27" s="231" t="s">
        <v>3</v>
      </c>
      <c r="BN27" s="233" t="s">
        <v>100</v>
      </c>
      <c r="BO27" s="233"/>
      <c r="BP27" s="234" t="s">
        <v>101</v>
      </c>
      <c r="BQ27" s="194"/>
      <c r="BR27" s="195"/>
      <c r="BS27" s="195"/>
      <c r="BT27" s="195"/>
      <c r="BU27" s="196"/>
      <c r="BV27" s="197"/>
      <c r="BW27" s="195"/>
      <c r="BX27" s="195"/>
      <c r="BY27" s="195"/>
      <c r="BZ27" s="195"/>
      <c r="CA27" s="195"/>
      <c r="CB27" s="195"/>
      <c r="CC27" s="195"/>
      <c r="CD27" s="195"/>
      <c r="CE27" s="195"/>
      <c r="CF27" s="195"/>
      <c r="CG27" s="195"/>
      <c r="CH27" s="195"/>
      <c r="CI27" s="197"/>
      <c r="CJ27" s="195"/>
      <c r="CK27" s="195"/>
      <c r="CL27" s="198"/>
      <c r="CM27" s="195"/>
      <c r="CN27" s="195"/>
      <c r="CO27" s="199"/>
      <c r="CP27" s="200"/>
      <c r="CQ27" s="201"/>
      <c r="CR27" s="202"/>
      <c r="CS27" s="203"/>
      <c r="CT27" s="204"/>
      <c r="CU27" s="205"/>
      <c r="CV27" s="208"/>
      <c r="CW27" s="207"/>
      <c r="CX27" s="208"/>
      <c r="CY27" s="209"/>
      <c r="CZ27" s="210"/>
      <c r="DA27" s="211"/>
      <c r="DB27" s="198"/>
      <c r="DC27" s="212"/>
      <c r="DD27" s="213"/>
      <c r="DE27" s="214"/>
      <c r="DF27" s="214"/>
      <c r="DG27" s="214"/>
      <c r="DH27" s="214"/>
      <c r="DI27" s="214"/>
      <c r="DJ27" s="214"/>
      <c r="DK27" s="214"/>
      <c r="DL27" s="214"/>
      <c r="DM27" s="214"/>
      <c r="DN27" s="215"/>
      <c r="DO27" s="215"/>
      <c r="DP27" s="215"/>
      <c r="DQ27" s="215"/>
      <c r="DR27" s="205"/>
      <c r="DS27" s="208"/>
      <c r="DT27" s="206"/>
      <c r="DU27" s="216">
        <v>160</v>
      </c>
      <c r="DV27" s="236"/>
      <c r="DW27" s="217">
        <v>814462.717566184</v>
      </c>
      <c r="DX27" s="218">
        <v>102.7</v>
      </c>
      <c r="DY27" s="237">
        <v>0</v>
      </c>
      <c r="DZ27" s="219">
        <v>522783.25683779438</v>
      </c>
      <c r="EA27" s="120">
        <v>0</v>
      </c>
      <c r="EB27" s="120">
        <v>17</v>
      </c>
      <c r="EC27" s="107"/>
      <c r="ED27" s="107"/>
      <c r="EE27" s="107"/>
      <c r="EF27" s="107"/>
      <c r="EG27" s="107"/>
      <c r="EH27" s="107"/>
      <c r="EI27" s="107"/>
      <c r="EJ27" s="107"/>
      <c r="EK27" s="107"/>
      <c r="EL27" s="107"/>
      <c r="EM27" s="107"/>
      <c r="EN27" s="107"/>
      <c r="EO27" s="107"/>
      <c r="EP27" s="107"/>
      <c r="EQ27" s="107"/>
      <c r="ER27" s="107"/>
      <c r="ES27" s="107"/>
      <c r="ET27" s="107"/>
      <c r="EU27" s="107"/>
      <c r="EV27" s="107"/>
      <c r="EW27" s="107"/>
      <c r="EX27" s="107"/>
      <c r="EY27" s="107"/>
      <c r="EZ27" s="107"/>
      <c r="FA27" s="107"/>
      <c r="FB27" s="107"/>
      <c r="FC27" s="107"/>
      <c r="FD27" s="107"/>
      <c r="FE27" s="107"/>
      <c r="FF27" s="107"/>
      <c r="FG27" s="107"/>
      <c r="FH27" s="107"/>
      <c r="FI27" s="107"/>
      <c r="FJ27" s="107"/>
      <c r="FK27" s="107"/>
      <c r="FL27" s="107"/>
      <c r="FM27" s="107"/>
      <c r="FN27" s="107"/>
      <c r="FO27" s="107"/>
      <c r="FP27" s="107"/>
      <c r="FQ27" s="107"/>
      <c r="FR27" s="107"/>
      <c r="FS27" s="107"/>
      <c r="FT27" s="107"/>
      <c r="FU27" s="107"/>
      <c r="FV27" s="107"/>
      <c r="FW27" s="107"/>
      <c r="FX27" s="107"/>
      <c r="FY27" s="107"/>
      <c r="FZ27" s="107"/>
      <c r="GA27" s="107"/>
      <c r="GB27" s="107"/>
      <c r="GC27" s="107"/>
      <c r="GD27" s="107"/>
      <c r="GE27" s="107"/>
      <c r="GF27" s="107"/>
      <c r="GG27" s="107"/>
      <c r="GH27" s="107"/>
      <c r="GI27" s="107"/>
      <c r="GJ27" s="107"/>
      <c r="GK27" s="107"/>
      <c r="GL27" s="107"/>
      <c r="GM27" s="107"/>
      <c r="GN27" s="107"/>
      <c r="GO27" s="107"/>
      <c r="GP27" s="107"/>
      <c r="GQ27" s="107"/>
      <c r="GR27" s="107"/>
      <c r="GS27" s="107"/>
      <c r="GT27" s="107"/>
      <c r="GU27" s="107"/>
      <c r="GV27" s="107"/>
      <c r="GW27" s="107"/>
    </row>
    <row r="28" spans="1:205" s="56" customFormat="1" ht="31.5" x14ac:dyDescent="0.25">
      <c r="A28" s="185">
        <v>24</v>
      </c>
      <c r="B28" s="225">
        <v>1582</v>
      </c>
      <c r="C28" s="225"/>
      <c r="D28" s="225" t="s">
        <v>43</v>
      </c>
      <c r="E28" s="226" t="s">
        <v>0</v>
      </c>
      <c r="F28" s="235">
        <v>150</v>
      </c>
      <c r="G28" s="228" t="s">
        <v>9</v>
      </c>
      <c r="H28" s="231"/>
      <c r="I28" s="241"/>
      <c r="J28" s="231"/>
      <c r="K28" s="231">
        <v>180</v>
      </c>
      <c r="L28" s="231" t="s">
        <v>1</v>
      </c>
      <c r="M28" s="231"/>
      <c r="N28" s="247">
        <v>875.8</v>
      </c>
      <c r="O28" s="229">
        <f t="shared" si="1"/>
        <v>0</v>
      </c>
      <c r="P28" s="242"/>
      <c r="Q28" s="231"/>
      <c r="R28" s="231"/>
      <c r="S28" s="231"/>
      <c r="T28" s="231"/>
      <c r="U28" s="231"/>
      <c r="V28" s="231"/>
      <c r="W28" s="242"/>
      <c r="X28" s="242"/>
      <c r="Y28" s="242"/>
      <c r="Z28" s="242"/>
      <c r="AA28" s="242"/>
      <c r="AB28" s="242"/>
      <c r="AC28" s="242"/>
      <c r="AD28" s="242"/>
      <c r="AE28" s="242"/>
      <c r="AF28" s="242"/>
      <c r="AG28" s="242"/>
      <c r="AH28" s="242"/>
      <c r="AI28" s="242"/>
      <c r="AJ28" s="242"/>
      <c r="AK28" s="242"/>
      <c r="AL28" s="242"/>
      <c r="AM28" s="242"/>
      <c r="AN28" s="242"/>
      <c r="AO28" s="242"/>
      <c r="AP28" s="242"/>
      <c r="AQ28" s="242"/>
      <c r="AR28" s="242"/>
      <c r="AS28" s="242"/>
      <c r="AT28" s="242"/>
      <c r="AU28" s="242"/>
      <c r="AV28" s="242"/>
      <c r="AW28" s="242"/>
      <c r="AX28" s="242"/>
      <c r="AY28" s="242"/>
      <c r="AZ28" s="242"/>
      <c r="BA28" s="242"/>
      <c r="BB28" s="242"/>
      <c r="BC28" s="242"/>
      <c r="BD28" s="242"/>
      <c r="BE28" s="242"/>
      <c r="BF28" s="242"/>
      <c r="BG28" s="242"/>
      <c r="BH28" s="242"/>
      <c r="BI28" s="242"/>
      <c r="BJ28" s="242"/>
      <c r="BK28" s="231"/>
      <c r="BL28" s="231">
        <v>180</v>
      </c>
      <c r="BM28" s="231" t="s">
        <v>1</v>
      </c>
      <c r="BN28" s="233" t="s">
        <v>44</v>
      </c>
      <c r="BO28" s="233"/>
      <c r="BP28" s="238" t="s">
        <v>45</v>
      </c>
      <c r="BQ28" s="248"/>
      <c r="BR28" s="249"/>
      <c r="BS28" s="249"/>
      <c r="BT28" s="249"/>
      <c r="BU28" s="250"/>
      <c r="BV28" s="251"/>
      <c r="BW28" s="249"/>
      <c r="BX28" s="249"/>
      <c r="BY28" s="249"/>
      <c r="BZ28" s="249"/>
      <c r="CA28" s="249"/>
      <c r="CB28" s="249"/>
      <c r="CC28" s="249"/>
      <c r="CD28" s="249"/>
      <c r="CE28" s="249"/>
      <c r="CF28" s="249"/>
      <c r="CG28" s="249"/>
      <c r="CH28" s="249"/>
      <c r="CI28" s="251"/>
      <c r="CJ28" s="249"/>
      <c r="CK28" s="249"/>
      <c r="CL28" s="252"/>
      <c r="CM28" s="249"/>
      <c r="CN28" s="249"/>
      <c r="CO28" s="253"/>
      <c r="CP28" s="254"/>
      <c r="CQ28" s="255"/>
      <c r="CR28" s="256"/>
      <c r="CS28" s="257"/>
      <c r="CT28" s="258"/>
      <c r="CU28" s="259"/>
      <c r="CV28" s="260"/>
      <c r="CW28" s="261"/>
      <c r="CX28" s="260"/>
      <c r="CY28" s="262"/>
      <c r="CZ28" s="263"/>
      <c r="DA28" s="264"/>
      <c r="DB28" s="252"/>
      <c r="DC28" s="265"/>
      <c r="DD28" s="266"/>
      <c r="DE28" s="267"/>
      <c r="DF28" s="267"/>
      <c r="DG28" s="267"/>
      <c r="DH28" s="267"/>
      <c r="DI28" s="267"/>
      <c r="DJ28" s="267"/>
      <c r="DK28" s="267"/>
      <c r="DL28" s="267"/>
      <c r="DM28" s="267"/>
      <c r="DN28" s="268"/>
      <c r="DO28" s="268"/>
      <c r="DP28" s="268"/>
      <c r="DQ28" s="268"/>
      <c r="DR28" s="259"/>
      <c r="DS28" s="260"/>
      <c r="DT28" s="269"/>
      <c r="DU28" s="216">
        <v>875.8</v>
      </c>
      <c r="DV28" s="217"/>
      <c r="DW28" s="217">
        <v>3547068</v>
      </c>
      <c r="DX28" s="218">
        <v>789.19999999999993</v>
      </c>
      <c r="DY28" s="219">
        <v>0</v>
      </c>
      <c r="DZ28" s="219">
        <v>3196330.287280201</v>
      </c>
      <c r="EA28" s="120">
        <v>16.5</v>
      </c>
      <c r="EB28" s="120">
        <v>16.5</v>
      </c>
      <c r="EC28" s="107"/>
      <c r="ED28" s="107"/>
      <c r="EE28" s="107"/>
      <c r="EF28" s="107"/>
      <c r="EG28" s="107"/>
      <c r="EH28" s="107"/>
      <c r="EI28" s="107"/>
      <c r="EJ28" s="107"/>
      <c r="EK28" s="107"/>
      <c r="EL28" s="107"/>
      <c r="EM28" s="107"/>
      <c r="EN28" s="107"/>
      <c r="EO28" s="107"/>
      <c r="EP28" s="107"/>
      <c r="EQ28" s="107"/>
      <c r="ER28" s="107"/>
      <c r="ES28" s="107"/>
      <c r="ET28" s="107"/>
      <c r="EU28" s="107"/>
      <c r="EV28" s="107"/>
      <c r="EW28" s="107"/>
      <c r="EX28" s="107"/>
      <c r="EY28" s="107"/>
      <c r="EZ28" s="107"/>
      <c r="FA28" s="107"/>
      <c r="FB28" s="107"/>
      <c r="FC28" s="107"/>
      <c r="FD28" s="107"/>
      <c r="FE28" s="107"/>
      <c r="FF28" s="107"/>
      <c r="FG28" s="107"/>
      <c r="FH28" s="107"/>
      <c r="FI28" s="107"/>
      <c r="FJ28" s="107"/>
      <c r="FK28" s="107"/>
      <c r="FL28" s="107"/>
      <c r="FM28" s="107"/>
      <c r="FN28" s="107"/>
      <c r="FO28" s="107"/>
      <c r="FP28" s="107"/>
      <c r="FQ28" s="107"/>
      <c r="FR28" s="107"/>
      <c r="FS28" s="107"/>
      <c r="FT28" s="107"/>
      <c r="FU28" s="107"/>
      <c r="FV28" s="107"/>
      <c r="FW28" s="107"/>
      <c r="FX28" s="107"/>
      <c r="FY28" s="107"/>
      <c r="FZ28" s="107"/>
      <c r="GA28" s="107"/>
      <c r="GB28" s="107"/>
      <c r="GC28" s="107"/>
      <c r="GD28" s="107"/>
      <c r="GE28" s="107"/>
      <c r="GF28" s="107"/>
      <c r="GG28" s="107"/>
      <c r="GH28" s="107"/>
      <c r="GI28" s="107"/>
      <c r="GJ28" s="107"/>
      <c r="GK28" s="107"/>
      <c r="GL28" s="107"/>
      <c r="GM28" s="107"/>
      <c r="GN28" s="107"/>
      <c r="GO28" s="107"/>
      <c r="GP28" s="107"/>
      <c r="GQ28" s="107"/>
      <c r="GR28" s="107"/>
      <c r="GS28" s="107"/>
      <c r="GT28" s="107"/>
      <c r="GU28" s="107"/>
      <c r="GV28" s="107"/>
      <c r="GW28" s="107"/>
    </row>
    <row r="29" spans="1:205" s="1" customFormat="1" x14ac:dyDescent="0.25">
      <c r="A29" s="349" t="s">
        <v>13</v>
      </c>
      <c r="B29" s="350"/>
      <c r="C29" s="350"/>
      <c r="D29" s="350"/>
      <c r="E29" s="350"/>
      <c r="F29" s="350"/>
      <c r="G29" s="350"/>
      <c r="H29" s="350"/>
      <c r="I29" s="350"/>
      <c r="J29" s="350"/>
      <c r="K29" s="350"/>
      <c r="L29" s="350"/>
      <c r="M29" s="350"/>
      <c r="N29" s="350"/>
      <c r="O29" s="350"/>
      <c r="P29" s="350"/>
      <c r="Q29" s="350"/>
      <c r="R29" s="350"/>
      <c r="S29" s="350"/>
      <c r="T29" s="350"/>
      <c r="U29" s="350"/>
      <c r="V29" s="350"/>
      <c r="W29" s="350"/>
      <c r="X29" s="350"/>
      <c r="Y29" s="350"/>
      <c r="Z29" s="350"/>
      <c r="AA29" s="350"/>
      <c r="AB29" s="350"/>
      <c r="AC29" s="350"/>
      <c r="AD29" s="350"/>
      <c r="AE29" s="350"/>
      <c r="AF29" s="350"/>
      <c r="AG29" s="350"/>
      <c r="AH29" s="350"/>
      <c r="AI29" s="350"/>
      <c r="AJ29" s="350"/>
      <c r="AK29" s="350"/>
      <c r="AL29" s="350"/>
      <c r="AM29" s="350"/>
      <c r="AN29" s="350"/>
      <c r="AO29" s="350"/>
      <c r="AP29" s="350"/>
      <c r="AQ29" s="350"/>
      <c r="AR29" s="350"/>
      <c r="AS29" s="350"/>
      <c r="AT29" s="350"/>
      <c r="AU29" s="350"/>
      <c r="AV29" s="350"/>
      <c r="AW29" s="350"/>
      <c r="AX29" s="350"/>
      <c r="AY29" s="350"/>
      <c r="AZ29" s="350"/>
      <c r="BA29" s="350"/>
      <c r="BB29" s="350"/>
      <c r="BC29" s="350"/>
      <c r="BD29" s="350"/>
      <c r="BE29" s="350"/>
      <c r="BF29" s="350"/>
      <c r="BG29" s="350"/>
      <c r="BH29" s="350"/>
      <c r="BI29" s="350"/>
      <c r="BJ29" s="350"/>
      <c r="BK29" s="350"/>
      <c r="BL29" s="350"/>
      <c r="BM29" s="350"/>
      <c r="BN29" s="350"/>
      <c r="BO29" s="350"/>
      <c r="BP29" s="351"/>
      <c r="BQ29" s="270"/>
      <c r="BR29" s="271"/>
      <c r="BS29" s="271"/>
      <c r="BT29" s="271"/>
      <c r="BU29" s="272"/>
      <c r="BV29" s="214"/>
      <c r="BW29" s="214"/>
      <c r="BX29" s="214"/>
      <c r="BY29" s="214"/>
      <c r="BZ29" s="214"/>
      <c r="CA29" s="214"/>
      <c r="CB29" s="214"/>
      <c r="CC29" s="214"/>
      <c r="CD29" s="214"/>
      <c r="CE29" s="214"/>
      <c r="CF29" s="214"/>
      <c r="CG29" s="214"/>
      <c r="CH29" s="214"/>
      <c r="CI29" s="214"/>
      <c r="CJ29" s="214"/>
      <c r="CK29" s="214"/>
      <c r="CL29" s="214"/>
      <c r="CM29" s="214"/>
      <c r="CN29" s="214"/>
      <c r="CO29" s="214"/>
      <c r="CP29" s="214"/>
      <c r="CQ29" s="273"/>
      <c r="CR29" s="274"/>
      <c r="CS29" s="275"/>
      <c r="CT29" s="276"/>
      <c r="CU29" s="277"/>
      <c r="CV29" s="278"/>
      <c r="CW29" s="278"/>
      <c r="CX29" s="278"/>
      <c r="CY29" s="184"/>
      <c r="CZ29" s="279"/>
      <c r="DA29" s="280"/>
      <c r="DB29" s="184"/>
      <c r="DC29" s="214"/>
      <c r="DD29" s="281"/>
      <c r="DE29" s="214"/>
      <c r="DF29" s="214"/>
      <c r="DG29" s="214"/>
      <c r="DH29" s="214"/>
      <c r="DI29" s="214"/>
      <c r="DJ29" s="214"/>
      <c r="DK29" s="214"/>
      <c r="DL29" s="214"/>
      <c r="DM29" s="214"/>
      <c r="DN29" s="223">
        <f>SUM(DN5:DN28)</f>
        <v>0</v>
      </c>
      <c r="DO29" s="223">
        <f>SUM(DO5:DO28)</f>
        <v>0</v>
      </c>
      <c r="DP29" s="223"/>
      <c r="DQ29" s="223"/>
      <c r="DR29" s="223"/>
      <c r="DS29" s="223"/>
      <c r="DT29" s="223"/>
      <c r="DU29" s="217">
        <f t="shared" ref="DU29:DZ29" si="3">SUM(DU5:DU28)</f>
        <v>7970.9000000000005</v>
      </c>
      <c r="DV29" s="217">
        <f t="shared" si="3"/>
        <v>1910.7</v>
      </c>
      <c r="DW29" s="217">
        <f t="shared" si="3"/>
        <v>43907350.673088908</v>
      </c>
      <c r="DX29" s="282">
        <f>SUM(DX5:DX28)</f>
        <v>6908.0999999999995</v>
      </c>
      <c r="DY29" s="282">
        <f t="shared" si="3"/>
        <v>1188.4000000000001</v>
      </c>
      <c r="DZ29" s="282">
        <f t="shared" si="3"/>
        <v>35892741.075416654</v>
      </c>
      <c r="EA29" s="129"/>
      <c r="EB29" s="129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</row>
    <row r="30" spans="1:205" s="2" customFormat="1" ht="74.25" customHeight="1" x14ac:dyDescent="0.3">
      <c r="A30" s="352" t="s">
        <v>118</v>
      </c>
      <c r="B30" s="352"/>
      <c r="C30" s="352"/>
      <c r="D30" s="352"/>
      <c r="E30" s="352"/>
      <c r="F30" s="352"/>
      <c r="G30" s="352"/>
      <c r="H30" s="284"/>
      <c r="I30" s="284"/>
      <c r="J30" s="284"/>
      <c r="K30" s="284"/>
      <c r="L30" s="284"/>
      <c r="M30" s="284"/>
      <c r="N30" s="284"/>
      <c r="O30" s="284"/>
      <c r="P30" s="284"/>
      <c r="Q30" s="284"/>
      <c r="R30" s="284"/>
      <c r="S30" s="284"/>
      <c r="T30" s="284"/>
      <c r="U30" s="284"/>
      <c r="V30" s="284"/>
      <c r="W30" s="284"/>
      <c r="X30" s="284"/>
      <c r="Y30" s="284"/>
      <c r="Z30" s="284"/>
      <c r="AA30" s="284"/>
      <c r="AB30" s="284"/>
      <c r="AC30" s="284"/>
      <c r="AD30" s="284"/>
      <c r="AE30" s="284"/>
      <c r="AF30" s="284"/>
      <c r="AG30" s="284"/>
      <c r="AH30" s="284"/>
      <c r="AI30" s="284"/>
      <c r="AJ30" s="284"/>
      <c r="AK30" s="284"/>
      <c r="AL30" s="284"/>
      <c r="AM30" s="284"/>
      <c r="AN30" s="284"/>
      <c r="AO30" s="284"/>
      <c r="AP30" s="284"/>
      <c r="AQ30" s="284"/>
      <c r="AR30" s="284"/>
      <c r="AS30" s="284"/>
      <c r="AT30" s="284"/>
      <c r="AU30" s="284"/>
      <c r="AV30" s="284"/>
      <c r="AW30" s="284"/>
      <c r="AX30" s="284"/>
      <c r="AY30" s="284"/>
      <c r="AZ30" s="284"/>
      <c r="BA30" s="284"/>
      <c r="BB30" s="284"/>
      <c r="BC30" s="284"/>
      <c r="BD30" s="284"/>
      <c r="BE30" s="284"/>
      <c r="BF30" s="284"/>
      <c r="BG30" s="284"/>
      <c r="BH30" s="284"/>
      <c r="BI30" s="284"/>
      <c r="BJ30" s="284"/>
      <c r="BK30" s="284"/>
      <c r="BL30" s="284"/>
      <c r="BM30" s="284"/>
      <c r="BN30" s="284"/>
      <c r="BO30" s="284"/>
      <c r="BP30" s="284"/>
      <c r="BQ30" s="284"/>
      <c r="BR30" s="284"/>
      <c r="BS30" s="284"/>
      <c r="BT30" s="284"/>
      <c r="BU30" s="284"/>
      <c r="BV30" s="284"/>
      <c r="BW30" s="284"/>
      <c r="BX30" s="284"/>
      <c r="BY30" s="284"/>
      <c r="BZ30" s="284"/>
      <c r="CA30" s="284"/>
      <c r="CB30" s="284"/>
      <c r="CC30" s="284"/>
      <c r="CD30" s="284"/>
      <c r="CE30" s="284"/>
      <c r="CF30" s="284"/>
      <c r="CG30" s="284"/>
      <c r="CH30" s="284"/>
      <c r="CI30" s="284"/>
      <c r="CJ30" s="284"/>
      <c r="CK30" s="284"/>
      <c r="CL30" s="284"/>
      <c r="CM30" s="284"/>
      <c r="CN30" s="284"/>
      <c r="CO30" s="284"/>
      <c r="CP30" s="284"/>
      <c r="CQ30" s="284"/>
      <c r="CR30" s="284"/>
      <c r="CS30" s="284"/>
      <c r="CT30" s="284"/>
      <c r="CU30" s="284"/>
      <c r="CV30" s="284"/>
      <c r="CW30" s="284"/>
      <c r="CX30" s="284"/>
      <c r="CY30" s="284"/>
      <c r="CZ30" s="284"/>
      <c r="DA30" s="284"/>
      <c r="DB30" s="284"/>
      <c r="DC30" s="284"/>
      <c r="DD30" s="284"/>
      <c r="DE30" s="284"/>
      <c r="DF30" s="284"/>
      <c r="DG30" s="284"/>
      <c r="DH30" s="284"/>
      <c r="DI30" s="284"/>
      <c r="DJ30" s="284"/>
      <c r="DK30" s="284"/>
      <c r="DL30" s="284"/>
      <c r="DM30" s="284"/>
      <c r="DN30" s="284"/>
      <c r="DO30" s="284"/>
      <c r="DP30" s="284"/>
      <c r="DQ30" s="284"/>
      <c r="DR30" s="284"/>
      <c r="DS30" s="284"/>
      <c r="DT30" s="284"/>
      <c r="DU30" s="284"/>
      <c r="DV30" s="284"/>
      <c r="DW30" s="284"/>
      <c r="DX30" s="284"/>
      <c r="DY30" s="284"/>
      <c r="DZ30" s="285"/>
      <c r="EA30" s="128"/>
      <c r="EB30" s="128"/>
    </row>
    <row r="31" spans="1:205" s="2" customFormat="1" ht="18" customHeight="1" x14ac:dyDescent="0.3">
      <c r="A31" s="343" t="s">
        <v>119</v>
      </c>
      <c r="B31" s="343"/>
      <c r="C31" s="343"/>
      <c r="D31" s="343"/>
      <c r="E31" s="343"/>
      <c r="F31" s="343"/>
      <c r="G31" s="343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  <c r="AL31" s="128"/>
      <c r="AM31" s="128"/>
      <c r="AN31" s="128"/>
      <c r="AO31" s="128"/>
      <c r="AP31" s="128"/>
      <c r="AQ31" s="128"/>
      <c r="AR31" s="128"/>
      <c r="AS31" s="128"/>
      <c r="AT31" s="128"/>
      <c r="AU31" s="128"/>
      <c r="AV31" s="128"/>
      <c r="AW31" s="128"/>
      <c r="AX31" s="128"/>
      <c r="AY31" s="128"/>
      <c r="AZ31" s="128"/>
      <c r="BA31" s="128"/>
      <c r="BB31" s="128"/>
      <c r="BC31" s="128"/>
      <c r="BD31" s="128"/>
      <c r="BE31" s="128"/>
      <c r="BF31" s="128"/>
      <c r="BG31" s="128"/>
      <c r="BH31" s="128"/>
      <c r="BI31" s="128"/>
      <c r="BJ31" s="128"/>
      <c r="BK31" s="128"/>
      <c r="BL31" s="128"/>
      <c r="BM31" s="128"/>
      <c r="BN31" s="128"/>
      <c r="BO31" s="128"/>
      <c r="BP31" s="128"/>
      <c r="BQ31" s="128"/>
      <c r="BR31" s="128"/>
      <c r="BS31" s="128"/>
      <c r="BT31" s="128"/>
      <c r="BU31" s="128"/>
      <c r="BV31" s="128"/>
      <c r="BW31" s="128"/>
      <c r="BX31" s="128"/>
      <c r="BY31" s="128"/>
      <c r="BZ31" s="128"/>
      <c r="CA31" s="128"/>
      <c r="CB31" s="128"/>
      <c r="CC31" s="128"/>
      <c r="CD31" s="128"/>
      <c r="CE31" s="128"/>
      <c r="CF31" s="128"/>
      <c r="CG31" s="128"/>
      <c r="CH31" s="128"/>
      <c r="CI31" s="128"/>
      <c r="CJ31" s="128"/>
      <c r="CK31" s="128"/>
      <c r="CL31" s="128"/>
      <c r="CM31" s="128"/>
      <c r="CN31" s="128"/>
      <c r="CO31" s="128"/>
      <c r="CP31" s="128"/>
      <c r="CQ31" s="128"/>
      <c r="CR31" s="128"/>
      <c r="CS31" s="128"/>
      <c r="CT31" s="128"/>
      <c r="CU31" s="128"/>
      <c r="CV31" s="128"/>
      <c r="CW31" s="128"/>
      <c r="CX31" s="128"/>
      <c r="CY31" s="128"/>
      <c r="CZ31" s="128"/>
      <c r="DA31" s="128"/>
      <c r="DB31" s="128"/>
      <c r="DC31" s="128"/>
      <c r="DD31" s="128"/>
      <c r="DE31" s="128"/>
      <c r="DF31" s="128"/>
      <c r="DG31" s="128"/>
      <c r="DH31" s="128"/>
      <c r="DI31" s="128"/>
      <c r="DJ31" s="128"/>
      <c r="DK31" s="128"/>
      <c r="DL31" s="128"/>
      <c r="DM31" s="128"/>
      <c r="DN31" s="128"/>
      <c r="DO31" s="128"/>
      <c r="DP31" s="128"/>
      <c r="DQ31" s="128"/>
      <c r="DR31" s="128"/>
      <c r="DS31" s="128"/>
      <c r="DT31" s="128"/>
      <c r="DU31" s="128"/>
      <c r="DV31" s="128"/>
      <c r="DW31" s="128"/>
      <c r="DX31" s="128"/>
      <c r="DY31" s="128"/>
      <c r="DZ31" s="285" t="s">
        <v>116</v>
      </c>
      <c r="EA31" s="128"/>
      <c r="EB31" s="128"/>
    </row>
    <row r="32" spans="1:205" s="2" customFormat="1" x14ac:dyDescent="0.25">
      <c r="A32" s="128"/>
      <c r="B32" s="128"/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  <c r="AL32" s="128"/>
      <c r="AM32" s="128"/>
      <c r="AN32" s="128"/>
      <c r="AO32" s="128"/>
      <c r="AP32" s="128"/>
      <c r="AQ32" s="128"/>
      <c r="AR32" s="128"/>
      <c r="AS32" s="128"/>
      <c r="AT32" s="128"/>
      <c r="AU32" s="128"/>
      <c r="AV32" s="128"/>
      <c r="AW32" s="128"/>
      <c r="AX32" s="128"/>
      <c r="AY32" s="128"/>
      <c r="AZ32" s="128"/>
      <c r="BA32" s="128"/>
      <c r="BB32" s="128"/>
      <c r="BC32" s="128"/>
      <c r="BD32" s="128"/>
      <c r="BE32" s="128"/>
      <c r="BF32" s="128"/>
      <c r="BG32" s="128"/>
      <c r="BH32" s="128"/>
      <c r="BI32" s="128"/>
      <c r="BJ32" s="128"/>
      <c r="BK32" s="128"/>
      <c r="BL32" s="128"/>
      <c r="BM32" s="128"/>
      <c r="BN32" s="128"/>
      <c r="BO32" s="128"/>
      <c r="BP32" s="128"/>
      <c r="BQ32" s="128"/>
      <c r="BR32" s="128"/>
      <c r="BS32" s="128"/>
      <c r="BT32" s="128"/>
      <c r="BU32" s="128"/>
      <c r="BV32" s="128"/>
      <c r="BW32" s="128"/>
      <c r="BX32" s="128"/>
      <c r="BY32" s="128"/>
      <c r="BZ32" s="128"/>
      <c r="CA32" s="128"/>
      <c r="CB32" s="128"/>
      <c r="CC32" s="128"/>
      <c r="CD32" s="128"/>
      <c r="CE32" s="128"/>
      <c r="CF32" s="128"/>
      <c r="CG32" s="128"/>
      <c r="CH32" s="128"/>
      <c r="CI32" s="128"/>
      <c r="CJ32" s="128"/>
      <c r="CK32" s="128"/>
      <c r="CL32" s="128"/>
      <c r="CM32" s="128"/>
      <c r="CN32" s="128"/>
      <c r="CO32" s="128"/>
      <c r="CP32" s="128"/>
      <c r="CQ32" s="128"/>
      <c r="CR32" s="128"/>
      <c r="CS32" s="128"/>
      <c r="CT32" s="128"/>
      <c r="CU32" s="128"/>
      <c r="CV32" s="128"/>
      <c r="CW32" s="128"/>
      <c r="CX32" s="128"/>
      <c r="CY32" s="128"/>
      <c r="CZ32" s="128"/>
      <c r="DA32" s="128"/>
      <c r="DB32" s="128"/>
      <c r="DC32" s="128"/>
      <c r="DD32" s="128"/>
      <c r="DE32" s="128"/>
      <c r="DF32" s="128"/>
      <c r="DG32" s="128"/>
      <c r="DH32" s="128"/>
      <c r="DI32" s="128"/>
      <c r="DJ32" s="128"/>
      <c r="DK32" s="128"/>
      <c r="DL32" s="128"/>
      <c r="DM32" s="128"/>
      <c r="DN32" s="128"/>
      <c r="DO32" s="128"/>
      <c r="DP32" s="128"/>
      <c r="DQ32" s="128"/>
      <c r="DR32" s="128"/>
      <c r="DS32" s="128"/>
      <c r="DT32" s="128"/>
      <c r="DU32" s="128"/>
      <c r="DV32" s="128"/>
      <c r="DW32" s="128"/>
      <c r="DX32" s="128"/>
      <c r="DY32" s="128"/>
      <c r="DZ32" s="128"/>
      <c r="EA32" s="128"/>
      <c r="EB32" s="128"/>
    </row>
  </sheetData>
  <mergeCells count="7">
    <mergeCell ref="A31:G31"/>
    <mergeCell ref="DV1:EB1"/>
    <mergeCell ref="A2:EB2"/>
    <mergeCell ref="E3:F3"/>
    <mergeCell ref="G3:BP3"/>
    <mergeCell ref="A29:BP29"/>
    <mergeCell ref="A30:G30"/>
  </mergeCells>
  <pageMargins left="0.78740157480314965" right="0.78740157480314965" top="0.98425196850393704" bottom="0.59055118110236215" header="0.11811023622047244" footer="0.19685039370078741"/>
  <pageSetup paperSize="9" scale="85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33"/>
  <sheetViews>
    <sheetView topLeftCell="A25" zoomScale="70" zoomScaleNormal="70" zoomScalePageLayoutView="80" workbookViewId="0">
      <selection activeCell="DZ14" sqref="DX14:DZ14"/>
    </sheetView>
  </sheetViews>
  <sheetFormatPr defaultColWidth="9" defaultRowHeight="18.75" x14ac:dyDescent="0.3"/>
  <cols>
    <col min="1" max="1" width="5" style="7" customWidth="1"/>
    <col min="2" max="2" width="17.5" style="7" customWidth="1"/>
    <col min="3" max="3" width="9" style="7" hidden="1" customWidth="1"/>
    <col min="4" max="4" width="17.25" style="7" customWidth="1"/>
    <col min="5" max="5" width="11" style="7" customWidth="1"/>
    <col min="6" max="6" width="6.25" style="7" customWidth="1"/>
    <col min="7" max="7" width="13.5" style="7" customWidth="1"/>
    <col min="8" max="67" width="0" style="7" hidden="1" customWidth="1"/>
    <col min="68" max="68" width="27.625" style="7" customWidth="1"/>
    <col min="69" max="98" width="9" style="7" hidden="1" customWidth="1"/>
    <col min="99" max="99" width="16.125" style="7" hidden="1" customWidth="1"/>
    <col min="100" max="100" width="16.25" style="7" hidden="1" customWidth="1"/>
    <col min="101" max="101" width="7.25" style="7" hidden="1" customWidth="1"/>
    <col min="102" max="102" width="16.125" style="8" hidden="1" customWidth="1"/>
    <col min="103" max="117" width="9" style="7" hidden="1" customWidth="1"/>
    <col min="118" max="118" width="15.125" style="9" hidden="1" customWidth="1"/>
    <col min="119" max="123" width="12.375" style="9" hidden="1" customWidth="1"/>
    <col min="124" max="124" width="14.375" style="9" hidden="1" customWidth="1"/>
    <col min="125" max="125" width="18.75" style="95" customWidth="1"/>
    <col min="126" max="127" width="17.125" style="95" customWidth="1"/>
    <col min="128" max="128" width="19.125" style="57" customWidth="1"/>
    <col min="129" max="132" width="18.375" style="57" customWidth="1"/>
    <col min="133" max="16384" width="9" style="7"/>
  </cols>
  <sheetData>
    <row r="1" spans="1:207" ht="136.9" customHeight="1" x14ac:dyDescent="0.3">
      <c r="DU1" s="104"/>
      <c r="DV1" s="356" t="s">
        <v>111</v>
      </c>
      <c r="DW1" s="356"/>
      <c r="DX1" s="356"/>
      <c r="DY1" s="356"/>
      <c r="DZ1" s="356"/>
      <c r="EA1" s="356"/>
      <c r="EB1" s="356"/>
    </row>
    <row r="2" spans="1:207" s="1" customFormat="1" ht="96.6" customHeight="1" x14ac:dyDescent="0.25">
      <c r="A2" s="356" t="s">
        <v>112</v>
      </c>
      <c r="B2" s="356"/>
      <c r="C2" s="356"/>
      <c r="D2" s="356"/>
      <c r="E2" s="356"/>
      <c r="F2" s="356"/>
      <c r="G2" s="356"/>
      <c r="H2" s="356"/>
      <c r="I2" s="356"/>
      <c r="J2" s="356"/>
      <c r="K2" s="356"/>
      <c r="L2" s="356"/>
      <c r="M2" s="356"/>
      <c r="N2" s="356"/>
      <c r="O2" s="356"/>
      <c r="P2" s="356"/>
      <c r="Q2" s="356"/>
      <c r="R2" s="356"/>
      <c r="S2" s="356"/>
      <c r="T2" s="356"/>
      <c r="U2" s="356"/>
      <c r="V2" s="356"/>
      <c r="W2" s="356"/>
      <c r="X2" s="356"/>
      <c r="Y2" s="356"/>
      <c r="Z2" s="356"/>
      <c r="AA2" s="356"/>
      <c r="AB2" s="356"/>
      <c r="AC2" s="356"/>
      <c r="AD2" s="356"/>
      <c r="AE2" s="356"/>
      <c r="AF2" s="356"/>
      <c r="AG2" s="356"/>
      <c r="AH2" s="356"/>
      <c r="AI2" s="356"/>
      <c r="AJ2" s="356"/>
      <c r="AK2" s="356"/>
      <c r="AL2" s="356"/>
      <c r="AM2" s="356"/>
      <c r="AN2" s="356"/>
      <c r="AO2" s="356"/>
      <c r="AP2" s="356"/>
      <c r="AQ2" s="356"/>
      <c r="AR2" s="356"/>
      <c r="AS2" s="356"/>
      <c r="AT2" s="356"/>
      <c r="AU2" s="356"/>
      <c r="AV2" s="356"/>
      <c r="AW2" s="356"/>
      <c r="AX2" s="356"/>
      <c r="AY2" s="356"/>
      <c r="AZ2" s="356"/>
      <c r="BA2" s="356"/>
      <c r="BB2" s="356"/>
      <c r="BC2" s="356"/>
      <c r="BD2" s="356"/>
      <c r="BE2" s="356"/>
      <c r="BF2" s="356"/>
      <c r="BG2" s="356"/>
      <c r="BH2" s="356"/>
      <c r="BI2" s="356"/>
      <c r="BJ2" s="356"/>
      <c r="BK2" s="356"/>
      <c r="BL2" s="356"/>
      <c r="BM2" s="356"/>
      <c r="BN2" s="356"/>
      <c r="BO2" s="356"/>
      <c r="BP2" s="356"/>
      <c r="BQ2" s="356"/>
      <c r="BR2" s="356"/>
      <c r="BS2" s="356"/>
      <c r="BT2" s="356"/>
      <c r="BU2" s="356"/>
      <c r="BV2" s="356"/>
      <c r="BW2" s="356"/>
      <c r="BX2" s="356"/>
      <c r="BY2" s="356"/>
      <c r="BZ2" s="356"/>
      <c r="CA2" s="356"/>
      <c r="CB2" s="356"/>
      <c r="CC2" s="356"/>
      <c r="CD2" s="356"/>
      <c r="CE2" s="356"/>
      <c r="CF2" s="356"/>
      <c r="CG2" s="356"/>
      <c r="CH2" s="356"/>
      <c r="CI2" s="356"/>
      <c r="CJ2" s="356"/>
      <c r="CK2" s="356"/>
      <c r="CL2" s="356"/>
      <c r="CM2" s="356"/>
      <c r="CN2" s="356"/>
      <c r="CO2" s="356"/>
      <c r="CP2" s="356"/>
      <c r="CQ2" s="356"/>
      <c r="CR2" s="356"/>
      <c r="CS2" s="356"/>
      <c r="CT2" s="356"/>
      <c r="CU2" s="356"/>
      <c r="CV2" s="356"/>
      <c r="CW2" s="356"/>
      <c r="CX2" s="356"/>
      <c r="CY2" s="356"/>
      <c r="CZ2" s="356"/>
      <c r="DA2" s="356"/>
      <c r="DB2" s="356"/>
      <c r="DC2" s="356"/>
      <c r="DD2" s="356"/>
      <c r="DE2" s="356"/>
      <c r="DF2" s="356"/>
      <c r="DG2" s="356"/>
      <c r="DH2" s="356"/>
      <c r="DI2" s="356"/>
      <c r="DJ2" s="356"/>
      <c r="DK2" s="356"/>
      <c r="DL2" s="356"/>
      <c r="DM2" s="356"/>
      <c r="DN2" s="356"/>
      <c r="DO2" s="356"/>
      <c r="DP2" s="356"/>
      <c r="DQ2" s="356"/>
      <c r="DR2" s="356"/>
      <c r="DS2" s="356"/>
      <c r="DT2" s="356"/>
      <c r="DU2" s="356"/>
      <c r="DV2" s="356"/>
      <c r="DW2" s="356"/>
      <c r="DX2" s="356"/>
      <c r="DY2" s="356"/>
      <c r="DZ2" s="356"/>
      <c r="EA2" s="356"/>
      <c r="EB2" s="356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</row>
    <row r="3" spans="1:207" s="1" customFormat="1" ht="180.75" customHeight="1" x14ac:dyDescent="0.25">
      <c r="A3" s="5" t="s">
        <v>14</v>
      </c>
      <c r="B3" s="5" t="s">
        <v>15</v>
      </c>
      <c r="C3" s="5"/>
      <c r="D3" s="5" t="s">
        <v>16</v>
      </c>
      <c r="E3" s="357" t="s">
        <v>17</v>
      </c>
      <c r="F3" s="357"/>
      <c r="G3" s="357" t="s">
        <v>18</v>
      </c>
      <c r="H3" s="357"/>
      <c r="I3" s="357"/>
      <c r="J3" s="357"/>
      <c r="K3" s="357"/>
      <c r="L3" s="357"/>
      <c r="M3" s="357"/>
      <c r="N3" s="357"/>
      <c r="O3" s="357"/>
      <c r="P3" s="357"/>
      <c r="Q3" s="357"/>
      <c r="R3" s="357"/>
      <c r="S3" s="357"/>
      <c r="T3" s="357"/>
      <c r="U3" s="357"/>
      <c r="V3" s="357"/>
      <c r="W3" s="357"/>
      <c r="X3" s="357"/>
      <c r="Y3" s="357"/>
      <c r="Z3" s="357"/>
      <c r="AA3" s="357"/>
      <c r="AB3" s="357"/>
      <c r="AC3" s="357"/>
      <c r="AD3" s="357"/>
      <c r="AE3" s="357"/>
      <c r="AF3" s="357"/>
      <c r="AG3" s="357"/>
      <c r="AH3" s="357"/>
      <c r="AI3" s="357"/>
      <c r="AJ3" s="357"/>
      <c r="AK3" s="357"/>
      <c r="AL3" s="357"/>
      <c r="AM3" s="357"/>
      <c r="AN3" s="357"/>
      <c r="AO3" s="357"/>
      <c r="AP3" s="357"/>
      <c r="AQ3" s="357"/>
      <c r="AR3" s="357"/>
      <c r="AS3" s="357"/>
      <c r="AT3" s="357"/>
      <c r="AU3" s="357"/>
      <c r="AV3" s="357"/>
      <c r="AW3" s="357"/>
      <c r="AX3" s="357"/>
      <c r="AY3" s="357"/>
      <c r="AZ3" s="357"/>
      <c r="BA3" s="357"/>
      <c r="BB3" s="357"/>
      <c r="BC3" s="357"/>
      <c r="BD3" s="357"/>
      <c r="BE3" s="357"/>
      <c r="BF3" s="357"/>
      <c r="BG3" s="357"/>
      <c r="BH3" s="357"/>
      <c r="BI3" s="357"/>
      <c r="BJ3" s="357"/>
      <c r="BK3" s="357"/>
      <c r="BL3" s="357"/>
      <c r="BM3" s="357"/>
      <c r="BN3" s="357"/>
      <c r="BO3" s="357"/>
      <c r="BP3" s="357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 t="s">
        <v>21</v>
      </c>
      <c r="DQ3" s="5" t="s">
        <v>22</v>
      </c>
      <c r="DR3" s="5" t="s">
        <v>28</v>
      </c>
      <c r="DS3" s="5" t="s">
        <v>29</v>
      </c>
      <c r="DT3" s="5" t="s">
        <v>30</v>
      </c>
      <c r="DU3" s="96" t="s">
        <v>32</v>
      </c>
      <c r="DV3" s="97" t="s">
        <v>31</v>
      </c>
      <c r="DW3" s="97" t="s">
        <v>35</v>
      </c>
      <c r="DX3" s="6" t="s">
        <v>19</v>
      </c>
      <c r="DY3" s="60" t="s">
        <v>20</v>
      </c>
      <c r="DZ3" s="60" t="s">
        <v>23</v>
      </c>
      <c r="EA3" s="100" t="s">
        <v>33</v>
      </c>
      <c r="EB3" s="101" t="s">
        <v>34</v>
      </c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</row>
    <row r="4" spans="1:207" s="1" customFormat="1" ht="17.25" customHeight="1" x14ac:dyDescent="0.3">
      <c r="A4" s="106">
        <v>1</v>
      </c>
      <c r="B4" s="106">
        <v>2</v>
      </c>
      <c r="C4" s="106"/>
      <c r="D4" s="106">
        <v>3</v>
      </c>
      <c r="E4" s="108">
        <v>4</v>
      </c>
      <c r="F4" s="109"/>
      <c r="G4" s="108">
        <v>5</v>
      </c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09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98">
        <v>6</v>
      </c>
      <c r="DV4" s="98">
        <v>7</v>
      </c>
      <c r="DW4" s="98"/>
      <c r="DX4" s="5">
        <v>6</v>
      </c>
      <c r="DY4" s="5">
        <v>7</v>
      </c>
      <c r="DZ4" s="5">
        <v>8</v>
      </c>
      <c r="EA4" s="102"/>
      <c r="EB4" s="10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</row>
    <row r="5" spans="1:207" s="55" customFormat="1" ht="63" customHeight="1" x14ac:dyDescent="0.25">
      <c r="A5" s="132">
        <v>1</v>
      </c>
      <c r="B5" s="132">
        <v>38</v>
      </c>
      <c r="C5" s="132"/>
      <c r="D5" s="132" t="s">
        <v>7</v>
      </c>
      <c r="E5" s="11" t="s">
        <v>8</v>
      </c>
      <c r="F5" s="12">
        <v>38</v>
      </c>
      <c r="G5" s="3" t="s">
        <v>9</v>
      </c>
      <c r="H5" s="4" t="s">
        <v>10</v>
      </c>
      <c r="I5" s="130" t="s">
        <v>36</v>
      </c>
      <c r="J5" s="4">
        <v>5</v>
      </c>
      <c r="K5" s="13">
        <v>52</v>
      </c>
      <c r="L5" s="13" t="s">
        <v>10</v>
      </c>
      <c r="M5" s="13"/>
      <c r="N5" s="4">
        <f t="shared" ref="N5:N16" si="0">O5+P5</f>
        <v>4314.7000000000007</v>
      </c>
      <c r="O5" s="4">
        <f t="shared" ref="O5:O29" si="1">AF5-AG5-AH5</f>
        <v>131.1</v>
      </c>
      <c r="P5" s="4">
        <v>4183.6000000000004</v>
      </c>
      <c r="Q5" s="4">
        <v>1970</v>
      </c>
      <c r="R5" s="4" t="s">
        <v>6</v>
      </c>
      <c r="S5" s="4">
        <v>1986</v>
      </c>
      <c r="T5" s="4">
        <v>9</v>
      </c>
      <c r="U5" s="4">
        <v>2</v>
      </c>
      <c r="V5" s="4">
        <v>8</v>
      </c>
      <c r="W5" s="4">
        <v>2287</v>
      </c>
      <c r="X5" s="4">
        <v>652</v>
      </c>
      <c r="Y5" s="4">
        <v>16683</v>
      </c>
      <c r="Z5" s="4">
        <v>4129.5</v>
      </c>
      <c r="AA5" s="4"/>
      <c r="AB5" s="4"/>
      <c r="AC5" s="4">
        <v>3998.4</v>
      </c>
      <c r="AD5" s="4">
        <v>2753</v>
      </c>
      <c r="AE5" s="4">
        <v>4183.6000000000004</v>
      </c>
      <c r="AF5" s="4">
        <v>131.1</v>
      </c>
      <c r="AG5" s="4"/>
      <c r="AH5" s="4"/>
      <c r="AI5" s="4">
        <v>15.4</v>
      </c>
      <c r="AJ5" s="4">
        <v>15.4</v>
      </c>
      <c r="AK5" s="4"/>
      <c r="AL5" s="4">
        <v>225.7</v>
      </c>
      <c r="AM5" s="4">
        <v>74</v>
      </c>
      <c r="AN5" s="4"/>
      <c r="AO5" s="4"/>
      <c r="AP5" s="4"/>
      <c r="AQ5" s="4"/>
      <c r="AR5" s="4">
        <v>18</v>
      </c>
      <c r="AS5" s="4">
        <v>788.8</v>
      </c>
      <c r="AT5" s="4">
        <v>497.6</v>
      </c>
      <c r="AU5" s="4">
        <v>56</v>
      </c>
      <c r="AV5" s="4">
        <v>3225</v>
      </c>
      <c r="AW5" s="4">
        <v>2255.4</v>
      </c>
      <c r="AX5" s="4"/>
      <c r="AY5" s="4"/>
      <c r="AZ5" s="4"/>
      <c r="BA5" s="4">
        <v>5</v>
      </c>
      <c r="BB5" s="4">
        <v>264.60000000000002</v>
      </c>
      <c r="BC5" s="4">
        <v>180.8</v>
      </c>
      <c r="BD5" s="4"/>
      <c r="BE5" s="4"/>
      <c r="BF5" s="4"/>
      <c r="BG5" s="4"/>
      <c r="BH5" s="4"/>
      <c r="BI5" s="4"/>
      <c r="BJ5" s="4"/>
      <c r="BK5" s="4"/>
      <c r="BL5" s="13">
        <v>52</v>
      </c>
      <c r="BM5" s="13" t="s">
        <v>10</v>
      </c>
      <c r="BN5" s="14" t="s">
        <v>37</v>
      </c>
      <c r="BO5" s="14"/>
      <c r="BP5" s="15" t="s">
        <v>38</v>
      </c>
      <c r="BQ5" s="71" t="s">
        <v>38</v>
      </c>
      <c r="BR5" s="72">
        <v>27935186</v>
      </c>
      <c r="BS5" s="72"/>
      <c r="BT5" s="72"/>
      <c r="BU5" s="73">
        <f>BR5+BS5-BT5</f>
        <v>27935186</v>
      </c>
      <c r="BV5" s="72"/>
      <c r="BW5" s="72"/>
      <c r="BX5" s="72"/>
      <c r="BY5" s="72" t="e">
        <f>#REF!+BW5-BX5</f>
        <v>#REF!</v>
      </c>
      <c r="BZ5" s="72"/>
      <c r="CA5" s="72"/>
      <c r="CB5" s="72" t="e">
        <f>BY5+BZ5-CA5</f>
        <v>#REF!</v>
      </c>
      <c r="CC5" s="72" t="e">
        <f>#REF!</f>
        <v>#REF!</v>
      </c>
      <c r="CD5" s="72"/>
      <c r="CE5" s="72"/>
      <c r="CF5" s="72" t="e">
        <f>CB5+CD5-CE5</f>
        <v>#REF!</v>
      </c>
      <c r="CG5" s="72"/>
      <c r="CH5" s="72"/>
      <c r="CI5" s="74">
        <v>3653053</v>
      </c>
      <c r="CJ5" s="72"/>
      <c r="CK5" s="72"/>
      <c r="CL5" s="75">
        <v>0.7</v>
      </c>
      <c r="CM5" s="72"/>
      <c r="CN5" s="72">
        <f>CI5+CJ5-CK5+CM5</f>
        <v>3653053</v>
      </c>
      <c r="CO5" s="76"/>
      <c r="CP5" s="77">
        <v>52</v>
      </c>
      <c r="CQ5" s="78" t="s">
        <v>11</v>
      </c>
      <c r="CR5" s="79" t="s">
        <v>12</v>
      </c>
      <c r="CS5" s="80">
        <v>41</v>
      </c>
      <c r="CT5" s="81" t="s">
        <v>39</v>
      </c>
      <c r="CU5" s="82">
        <v>73.400000000000006</v>
      </c>
      <c r="CV5" s="83">
        <v>15.4</v>
      </c>
      <c r="CW5" s="84">
        <f>BU5/N5</f>
        <v>6474.4213966208536</v>
      </c>
      <c r="CX5" s="85">
        <f>CU5*CW5</f>
        <v>475222.53051197069</v>
      </c>
      <c r="CY5" s="30"/>
      <c r="CZ5" s="31"/>
      <c r="DA5" s="32"/>
      <c r="DB5" s="5"/>
      <c r="DC5" s="33"/>
      <c r="DD5" s="34"/>
      <c r="DE5" s="2"/>
      <c r="DF5" s="2"/>
      <c r="DG5" s="2"/>
      <c r="DH5" s="2"/>
      <c r="DI5" s="2"/>
      <c r="DJ5" s="2"/>
      <c r="DK5" s="2"/>
      <c r="DL5" s="2"/>
      <c r="DM5" s="2"/>
      <c r="DN5" s="38"/>
      <c r="DO5" s="38"/>
      <c r="DP5" s="38"/>
      <c r="DQ5" s="38"/>
      <c r="DR5" s="26"/>
      <c r="DS5" s="29"/>
      <c r="DT5" s="27"/>
      <c r="DU5" s="156">
        <v>73.400000000000006</v>
      </c>
      <c r="DV5" s="99">
        <v>15.4</v>
      </c>
      <c r="DW5" s="99">
        <v>475222.53051197069</v>
      </c>
      <c r="DX5" s="52">
        <f t="shared" ref="DX5:DX29" si="2">DU5-EA5</f>
        <v>58.000000000000007</v>
      </c>
      <c r="DY5" s="36">
        <f t="shared" ref="DY5:DY29" si="3">DV5-EB5</f>
        <v>0</v>
      </c>
      <c r="DZ5" s="36">
        <f t="shared" ref="DZ5:DZ29" si="4">DX5*DW5/DU5</f>
        <v>375516.44100400951</v>
      </c>
      <c r="EA5" s="103">
        <v>15.4</v>
      </c>
      <c r="EB5" s="103">
        <v>15.4</v>
      </c>
      <c r="EC5" s="54"/>
      <c r="ED5" s="54"/>
      <c r="EE5" s="54"/>
      <c r="EF5" s="54"/>
      <c r="EG5" s="54"/>
      <c r="EH5" s="54"/>
      <c r="EI5" s="54"/>
      <c r="EJ5" s="54"/>
      <c r="EK5" s="54"/>
      <c r="EL5" s="54"/>
      <c r="EM5" s="54"/>
      <c r="EN5" s="54"/>
      <c r="EO5" s="54"/>
      <c r="EP5" s="54"/>
      <c r="EQ5" s="54"/>
      <c r="ER5" s="54"/>
      <c r="ES5" s="54"/>
      <c r="ET5" s="54"/>
      <c r="EU5" s="54"/>
      <c r="EV5" s="54"/>
      <c r="EW5" s="54"/>
      <c r="EX5" s="54"/>
      <c r="EY5" s="54"/>
      <c r="EZ5" s="54"/>
      <c r="FA5" s="54"/>
      <c r="FB5" s="54"/>
      <c r="FC5" s="54"/>
      <c r="FD5" s="54"/>
      <c r="FE5" s="54"/>
      <c r="FF5" s="54"/>
      <c r="FG5" s="54"/>
      <c r="FH5" s="54"/>
      <c r="FI5" s="54"/>
      <c r="FJ5" s="54"/>
      <c r="FK5" s="54"/>
      <c r="FL5" s="54"/>
      <c r="FM5" s="54"/>
      <c r="FN5" s="54"/>
      <c r="FO5" s="54"/>
      <c r="FP5" s="54"/>
      <c r="FQ5" s="54"/>
      <c r="FR5" s="54"/>
      <c r="FS5" s="54"/>
      <c r="FT5" s="54"/>
      <c r="FU5" s="54"/>
      <c r="FV5" s="54"/>
      <c r="FW5" s="54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  <c r="GW5" s="54"/>
    </row>
    <row r="6" spans="1:207" s="55" customFormat="1" ht="63" customHeight="1" x14ac:dyDescent="0.25">
      <c r="A6" s="155">
        <v>2</v>
      </c>
      <c r="B6" s="132">
        <v>93</v>
      </c>
      <c r="C6" s="132"/>
      <c r="D6" s="132" t="s">
        <v>7</v>
      </c>
      <c r="E6" s="11" t="s">
        <v>8</v>
      </c>
      <c r="F6" s="10">
        <v>93</v>
      </c>
      <c r="G6" s="3" t="s">
        <v>9</v>
      </c>
      <c r="H6" s="4" t="s">
        <v>10</v>
      </c>
      <c r="I6" s="130" t="s">
        <v>40</v>
      </c>
      <c r="J6" s="4">
        <v>2</v>
      </c>
      <c r="K6" s="13">
        <v>117</v>
      </c>
      <c r="L6" s="13" t="s">
        <v>10</v>
      </c>
      <c r="M6" s="13"/>
      <c r="N6" s="4">
        <f t="shared" si="0"/>
        <v>2997.6</v>
      </c>
      <c r="O6" s="4">
        <f t="shared" si="1"/>
        <v>617.4</v>
      </c>
      <c r="P6" s="4">
        <v>2380.1999999999998</v>
      </c>
      <c r="Q6" s="157">
        <v>1962</v>
      </c>
      <c r="R6" s="4" t="s">
        <v>5</v>
      </c>
      <c r="S6" s="4">
        <v>1994</v>
      </c>
      <c r="T6" s="4">
        <v>5</v>
      </c>
      <c r="U6" s="4">
        <v>3</v>
      </c>
      <c r="V6" s="4">
        <v>29</v>
      </c>
      <c r="W6" s="4">
        <v>6498</v>
      </c>
      <c r="X6" s="4">
        <v>809</v>
      </c>
      <c r="Y6" s="4">
        <v>11238</v>
      </c>
      <c r="Z6" s="4"/>
      <c r="AA6" s="4">
        <v>2997.6</v>
      </c>
      <c r="AB6" s="4"/>
      <c r="AC6" s="4">
        <v>2380.1999999999998</v>
      </c>
      <c r="AD6" s="4">
        <v>1611</v>
      </c>
      <c r="AE6" s="4">
        <v>2380.1999999999998</v>
      </c>
      <c r="AF6" s="4">
        <v>617.4</v>
      </c>
      <c r="AG6" s="4"/>
      <c r="AH6" s="4"/>
      <c r="AI6" s="4">
        <v>19.899999999999999</v>
      </c>
      <c r="AJ6" s="4">
        <v>19.899999999999999</v>
      </c>
      <c r="AK6" s="4"/>
      <c r="AL6" s="4"/>
      <c r="AM6" s="4">
        <v>24</v>
      </c>
      <c r="AN6" s="4"/>
      <c r="AO6" s="4"/>
      <c r="AP6" s="4"/>
      <c r="AQ6" s="4"/>
      <c r="AR6" s="4"/>
      <c r="AS6" s="4"/>
      <c r="AT6" s="4"/>
      <c r="AU6" s="4"/>
      <c r="AV6" s="4"/>
      <c r="AW6" s="4"/>
      <c r="AX6" s="4">
        <v>24</v>
      </c>
      <c r="AY6" s="4">
        <v>2380.1999999999998</v>
      </c>
      <c r="AZ6" s="4">
        <v>1611</v>
      </c>
      <c r="BA6" s="37"/>
      <c r="BB6" s="37"/>
      <c r="BC6" s="37"/>
      <c r="BD6" s="4"/>
      <c r="BE6" s="4"/>
      <c r="BF6" s="4"/>
      <c r="BG6" s="4"/>
      <c r="BH6" s="37"/>
      <c r="BI6" s="37"/>
      <c r="BJ6" s="37"/>
      <c r="BK6" s="4"/>
      <c r="BL6" s="13">
        <v>117</v>
      </c>
      <c r="BM6" s="13" t="s">
        <v>10</v>
      </c>
      <c r="BN6" s="14" t="s">
        <v>41</v>
      </c>
      <c r="BO6" s="14"/>
      <c r="BP6" s="15" t="s">
        <v>42</v>
      </c>
      <c r="BQ6" s="16"/>
      <c r="BR6" s="17"/>
      <c r="BS6" s="19"/>
      <c r="BT6" s="19"/>
      <c r="BU6" s="18"/>
      <c r="BV6" s="19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9"/>
      <c r="CJ6" s="17"/>
      <c r="CK6" s="17"/>
      <c r="CL6" s="5"/>
      <c r="CM6" s="17"/>
      <c r="CN6" s="17"/>
      <c r="CO6" s="20"/>
      <c r="CP6" s="21"/>
      <c r="CQ6" s="22"/>
      <c r="CR6" s="23"/>
      <c r="CS6" s="24"/>
      <c r="CT6" s="25"/>
      <c r="CU6" s="26"/>
      <c r="CV6" s="29"/>
      <c r="CW6" s="28"/>
      <c r="CX6" s="29"/>
      <c r="CY6" s="30"/>
      <c r="CZ6" s="31"/>
      <c r="DA6" s="32"/>
      <c r="DB6" s="5"/>
      <c r="DC6" s="33"/>
      <c r="DD6" s="34"/>
      <c r="DE6" s="2"/>
      <c r="DF6" s="2"/>
      <c r="DG6" s="2"/>
      <c r="DH6" s="2"/>
      <c r="DI6" s="2"/>
      <c r="DJ6" s="2"/>
      <c r="DK6" s="2"/>
      <c r="DL6" s="2"/>
      <c r="DM6" s="2"/>
      <c r="DN6" s="35"/>
      <c r="DO6" s="38"/>
      <c r="DP6" s="38"/>
      <c r="DQ6" s="38"/>
      <c r="DR6" s="26"/>
      <c r="DS6" s="27"/>
      <c r="DT6" s="27"/>
      <c r="DU6" s="156">
        <v>691.5</v>
      </c>
      <c r="DV6" s="99">
        <v>19.899999999999999</v>
      </c>
      <c r="DW6" s="99">
        <v>3448570.6625300241</v>
      </c>
      <c r="DX6" s="52">
        <f t="shared" si="2"/>
        <v>671.6</v>
      </c>
      <c r="DY6" s="36">
        <f t="shared" si="3"/>
        <v>0</v>
      </c>
      <c r="DZ6" s="36">
        <f t="shared" si="4"/>
        <v>3349327.6311716042</v>
      </c>
      <c r="EA6" s="103">
        <v>19.899999999999999</v>
      </c>
      <c r="EB6" s="103">
        <v>19.899999999999999</v>
      </c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54"/>
      <c r="FQ6" s="54"/>
      <c r="FR6" s="54"/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4"/>
      <c r="GD6" s="54"/>
      <c r="GE6" s="54"/>
      <c r="GF6" s="54"/>
      <c r="GG6" s="54"/>
      <c r="GH6" s="54"/>
      <c r="GI6" s="54"/>
      <c r="GJ6" s="54"/>
      <c r="GK6" s="54"/>
      <c r="GL6" s="54"/>
      <c r="GM6" s="54"/>
      <c r="GN6" s="54"/>
      <c r="GO6" s="54"/>
      <c r="GP6" s="54"/>
      <c r="GQ6" s="54"/>
      <c r="GR6" s="54"/>
      <c r="GS6" s="54"/>
      <c r="GT6" s="54"/>
      <c r="GU6" s="54"/>
      <c r="GV6" s="54"/>
      <c r="GW6" s="54"/>
    </row>
    <row r="7" spans="1:207" s="55" customFormat="1" ht="63" customHeight="1" x14ac:dyDescent="0.25">
      <c r="A7" s="155">
        <v>3</v>
      </c>
      <c r="B7" s="181">
        <v>195</v>
      </c>
      <c r="C7" s="181"/>
      <c r="D7" s="181" t="s">
        <v>7</v>
      </c>
      <c r="E7" s="11" t="s">
        <v>8</v>
      </c>
      <c r="F7" s="12">
        <v>195</v>
      </c>
      <c r="G7" s="3" t="s">
        <v>9</v>
      </c>
      <c r="H7" s="4" t="s">
        <v>10</v>
      </c>
      <c r="I7" s="180" t="s">
        <v>53</v>
      </c>
      <c r="J7" s="4">
        <v>5</v>
      </c>
      <c r="K7" s="13">
        <v>278</v>
      </c>
      <c r="L7" s="13" t="s">
        <v>10</v>
      </c>
      <c r="M7" s="13"/>
      <c r="N7" s="4">
        <f t="shared" si="0"/>
        <v>10542.1</v>
      </c>
      <c r="O7" s="4">
        <f t="shared" si="1"/>
        <v>78.099999999999994</v>
      </c>
      <c r="P7" s="4">
        <v>10464</v>
      </c>
      <c r="Q7" s="4">
        <v>1993</v>
      </c>
      <c r="R7" s="4" t="s">
        <v>6</v>
      </c>
      <c r="S7" s="4">
        <v>1993</v>
      </c>
      <c r="T7" s="4">
        <v>10</v>
      </c>
      <c r="U7" s="4">
        <v>4</v>
      </c>
      <c r="V7" s="4" t="s">
        <v>54</v>
      </c>
      <c r="W7" s="4" t="s">
        <v>4</v>
      </c>
      <c r="X7" s="4">
        <v>1613</v>
      </c>
      <c r="Y7" s="4">
        <v>44694</v>
      </c>
      <c r="Z7" s="4">
        <v>10449.1</v>
      </c>
      <c r="AA7" s="4"/>
      <c r="AB7" s="4"/>
      <c r="AC7" s="4">
        <v>10371</v>
      </c>
      <c r="AD7" s="4">
        <v>6247</v>
      </c>
      <c r="AE7" s="4">
        <v>10464</v>
      </c>
      <c r="AF7" s="4">
        <v>78.099999999999994</v>
      </c>
      <c r="AG7" s="4"/>
      <c r="AH7" s="4"/>
      <c r="AI7" s="4">
        <v>67.400000000000006</v>
      </c>
      <c r="AJ7" s="4">
        <v>67.400000000000006</v>
      </c>
      <c r="AK7" s="4"/>
      <c r="AL7" s="4"/>
      <c r="AM7" s="4">
        <v>156</v>
      </c>
      <c r="AN7" s="4">
        <v>1</v>
      </c>
      <c r="AO7" s="4"/>
      <c r="AP7" s="4">
        <v>36.4</v>
      </c>
      <c r="AQ7" s="4">
        <v>14</v>
      </c>
      <c r="AR7" s="4">
        <v>68</v>
      </c>
      <c r="AS7" s="4">
        <v>3847.2</v>
      </c>
      <c r="AT7" s="4">
        <v>2274.8000000000002</v>
      </c>
      <c r="AU7" s="4">
        <v>78</v>
      </c>
      <c r="AV7" s="4">
        <v>5767.4</v>
      </c>
      <c r="AW7" s="4">
        <v>3495.6</v>
      </c>
      <c r="AX7" s="4">
        <v>9</v>
      </c>
      <c r="AY7" s="4">
        <v>720</v>
      </c>
      <c r="AZ7" s="4">
        <v>462.6</v>
      </c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13">
        <v>278</v>
      </c>
      <c r="BM7" s="13" t="s">
        <v>10</v>
      </c>
      <c r="BN7" s="14" t="s">
        <v>55</v>
      </c>
      <c r="BO7" s="14"/>
      <c r="BP7" s="15" t="s">
        <v>56</v>
      </c>
      <c r="BQ7" s="16"/>
      <c r="BR7" s="17"/>
      <c r="BS7" s="19"/>
      <c r="BT7" s="19"/>
      <c r="BU7" s="18"/>
      <c r="BV7" s="19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9"/>
      <c r="CJ7" s="17"/>
      <c r="CK7" s="17"/>
      <c r="CL7" s="5"/>
      <c r="CM7" s="17"/>
      <c r="CN7" s="17"/>
      <c r="CO7" s="20"/>
      <c r="CP7" s="21"/>
      <c r="CQ7" s="22"/>
      <c r="CR7" s="23"/>
      <c r="CS7" s="24"/>
      <c r="CT7" s="25"/>
      <c r="CU7" s="26"/>
      <c r="CV7" s="29"/>
      <c r="CW7" s="28"/>
      <c r="CX7" s="29"/>
      <c r="CY7" s="30"/>
      <c r="CZ7" s="31"/>
      <c r="DA7" s="32"/>
      <c r="DB7" s="5"/>
      <c r="DC7" s="33"/>
      <c r="DD7" s="34"/>
      <c r="DE7" s="2"/>
      <c r="DF7" s="2"/>
      <c r="DG7" s="2"/>
      <c r="DH7" s="2"/>
      <c r="DI7" s="2"/>
      <c r="DJ7" s="2"/>
      <c r="DK7" s="2"/>
      <c r="DL7" s="2"/>
      <c r="DM7" s="2"/>
      <c r="DN7" s="35"/>
      <c r="DO7" s="38"/>
      <c r="DP7" s="38"/>
      <c r="DQ7" s="38"/>
      <c r="DR7" s="26"/>
      <c r="DS7" s="27"/>
      <c r="DT7" s="27"/>
      <c r="DU7" s="156">
        <v>78.099999999999994</v>
      </c>
      <c r="DV7" s="99">
        <v>67.400000000000006</v>
      </c>
      <c r="DW7" s="99">
        <v>503775.62628887972</v>
      </c>
      <c r="DX7" s="52">
        <f t="shared" si="2"/>
        <v>10.699999999999989</v>
      </c>
      <c r="DY7" s="36">
        <f t="shared" si="3"/>
        <v>0</v>
      </c>
      <c r="DZ7" s="36">
        <f t="shared" si="4"/>
        <v>69019.195919219041</v>
      </c>
      <c r="EA7" s="103">
        <v>67.400000000000006</v>
      </c>
      <c r="EB7" s="103">
        <v>67.400000000000006</v>
      </c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54"/>
      <c r="FQ7" s="54"/>
      <c r="FR7" s="54"/>
      <c r="FS7" s="54"/>
      <c r="FT7" s="54"/>
      <c r="FU7" s="54"/>
      <c r="FV7" s="54"/>
      <c r="FW7" s="54"/>
      <c r="FX7" s="54"/>
      <c r="FY7" s="54"/>
      <c r="FZ7" s="54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  <c r="GT7" s="54"/>
      <c r="GU7" s="54"/>
      <c r="GV7" s="54"/>
      <c r="GW7" s="54"/>
    </row>
    <row r="8" spans="1:207" s="55" customFormat="1" ht="63" customHeight="1" x14ac:dyDescent="0.25">
      <c r="A8" s="132">
        <v>4</v>
      </c>
      <c r="B8" s="132">
        <v>299</v>
      </c>
      <c r="C8" s="132"/>
      <c r="D8" s="132" t="s">
        <v>7</v>
      </c>
      <c r="E8" s="11" t="s">
        <v>8</v>
      </c>
      <c r="F8" s="12">
        <v>299</v>
      </c>
      <c r="G8" s="3" t="s">
        <v>9</v>
      </c>
      <c r="H8" s="4" t="s">
        <v>10</v>
      </c>
      <c r="I8" s="130" t="s">
        <v>60</v>
      </c>
      <c r="J8" s="4">
        <v>10</v>
      </c>
      <c r="K8" s="13">
        <v>397</v>
      </c>
      <c r="L8" s="13" t="s">
        <v>10</v>
      </c>
      <c r="M8" s="13"/>
      <c r="N8" s="4">
        <f t="shared" si="0"/>
        <v>2978.1</v>
      </c>
      <c r="O8" s="4">
        <f t="shared" si="1"/>
        <v>113.4</v>
      </c>
      <c r="P8" s="4">
        <v>2864.7</v>
      </c>
      <c r="Q8" s="4">
        <v>1973</v>
      </c>
      <c r="R8" s="37" t="s">
        <v>6</v>
      </c>
      <c r="S8" s="37">
        <v>1999</v>
      </c>
      <c r="T8" s="4">
        <v>5</v>
      </c>
      <c r="U8" s="4">
        <v>4</v>
      </c>
      <c r="V8" s="4">
        <v>18</v>
      </c>
      <c r="W8" s="4">
        <v>3141</v>
      </c>
      <c r="X8" s="4">
        <v>794</v>
      </c>
      <c r="Y8" s="4">
        <v>11963</v>
      </c>
      <c r="Z8" s="4">
        <v>3044.7</v>
      </c>
      <c r="AA8" s="4"/>
      <c r="AB8" s="4"/>
      <c r="AC8" s="4">
        <v>2864.7</v>
      </c>
      <c r="AD8" s="4">
        <v>1727</v>
      </c>
      <c r="AE8" s="4">
        <v>2864.7</v>
      </c>
      <c r="AF8" s="4">
        <v>180</v>
      </c>
      <c r="AG8" s="37">
        <v>66.599999999999994</v>
      </c>
      <c r="AH8" s="37"/>
      <c r="AI8" s="4">
        <v>24.1</v>
      </c>
      <c r="AJ8" s="4">
        <v>24.1</v>
      </c>
      <c r="AK8" s="37"/>
      <c r="AL8" s="37">
        <v>262.89999999999998</v>
      </c>
      <c r="AM8" s="4">
        <v>63</v>
      </c>
      <c r="AN8" s="4">
        <v>14</v>
      </c>
      <c r="AO8" s="37"/>
      <c r="AP8" s="4">
        <v>489.9</v>
      </c>
      <c r="AQ8" s="4">
        <v>243.2</v>
      </c>
      <c r="AR8" s="4">
        <v>39</v>
      </c>
      <c r="AS8" s="4">
        <v>1818</v>
      </c>
      <c r="AT8" s="4">
        <v>1108.2</v>
      </c>
      <c r="AU8" s="4">
        <v>10</v>
      </c>
      <c r="AV8" s="4">
        <v>556.79999999999995</v>
      </c>
      <c r="AW8" s="4">
        <v>375.6</v>
      </c>
      <c r="AX8" s="4"/>
      <c r="AY8" s="4"/>
      <c r="AZ8" s="4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4"/>
      <c r="BL8" s="13">
        <v>397</v>
      </c>
      <c r="BM8" s="13" t="s">
        <v>10</v>
      </c>
      <c r="BN8" s="14" t="s">
        <v>61</v>
      </c>
      <c r="BO8" s="14"/>
      <c r="BP8" s="15" t="s">
        <v>62</v>
      </c>
      <c r="BQ8" s="16"/>
      <c r="BR8" s="17"/>
      <c r="BS8" s="17"/>
      <c r="BT8" s="17"/>
      <c r="BU8" s="18"/>
      <c r="BV8" s="19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9"/>
      <c r="CJ8" s="17"/>
      <c r="CK8" s="17"/>
      <c r="CL8" s="5"/>
      <c r="CM8" s="17"/>
      <c r="CN8" s="17"/>
      <c r="CO8" s="20"/>
      <c r="CP8" s="21"/>
      <c r="CQ8" s="22"/>
      <c r="CR8" s="23"/>
      <c r="CS8" s="24"/>
      <c r="CT8" s="25"/>
      <c r="CU8" s="26"/>
      <c r="CV8" s="29"/>
      <c r="CW8" s="28"/>
      <c r="CX8" s="29"/>
      <c r="CY8" s="30"/>
      <c r="CZ8" s="31"/>
      <c r="DA8" s="32"/>
      <c r="DB8" s="5"/>
      <c r="DC8" s="33"/>
      <c r="DD8" s="34"/>
      <c r="DE8" s="2"/>
      <c r="DF8" s="2"/>
      <c r="DG8" s="2"/>
      <c r="DH8" s="2"/>
      <c r="DI8" s="2"/>
      <c r="DJ8" s="2"/>
      <c r="DK8" s="2"/>
      <c r="DL8" s="2"/>
      <c r="DM8" s="2"/>
      <c r="DN8" s="38"/>
      <c r="DO8" s="38"/>
      <c r="DP8" s="38"/>
      <c r="DQ8" s="38"/>
      <c r="DR8" s="26"/>
      <c r="DS8" s="29"/>
      <c r="DT8" s="27"/>
      <c r="DU8" s="156">
        <v>180</v>
      </c>
      <c r="DV8" s="99">
        <v>24.1</v>
      </c>
      <c r="DW8" s="99">
        <v>1248111.0909640375</v>
      </c>
      <c r="DX8" s="52">
        <f t="shared" si="2"/>
        <v>155.9</v>
      </c>
      <c r="DY8" s="36">
        <f t="shared" si="3"/>
        <v>0</v>
      </c>
      <c r="DZ8" s="36">
        <f t="shared" si="4"/>
        <v>1081002.8837849635</v>
      </c>
      <c r="EA8" s="103">
        <v>24.1</v>
      </c>
      <c r="EB8" s="103">
        <v>24.1</v>
      </c>
      <c r="EC8" s="54"/>
      <c r="ED8" s="54"/>
      <c r="EE8" s="54"/>
      <c r="EF8" s="54"/>
      <c r="EG8" s="54"/>
      <c r="EH8" s="54"/>
      <c r="EI8" s="54"/>
      <c r="EJ8" s="54"/>
      <c r="EK8" s="54"/>
      <c r="EL8" s="54"/>
      <c r="EM8" s="54"/>
      <c r="EN8" s="54"/>
      <c r="EO8" s="54"/>
      <c r="EP8" s="54"/>
      <c r="EQ8" s="54"/>
      <c r="ER8" s="54"/>
      <c r="ES8" s="54"/>
      <c r="ET8" s="54"/>
      <c r="EU8" s="54"/>
      <c r="EV8" s="54"/>
      <c r="EW8" s="54"/>
      <c r="EX8" s="54"/>
      <c r="EY8" s="54"/>
      <c r="EZ8" s="54"/>
      <c r="FA8" s="54"/>
      <c r="FB8" s="54"/>
      <c r="FC8" s="54"/>
      <c r="FD8" s="54"/>
      <c r="FE8" s="54"/>
      <c r="FF8" s="54"/>
      <c r="FG8" s="54"/>
      <c r="FH8" s="54"/>
      <c r="FI8" s="54"/>
      <c r="FJ8" s="54"/>
      <c r="FK8" s="54"/>
      <c r="FL8" s="54"/>
      <c r="FM8" s="54"/>
      <c r="FN8" s="54"/>
      <c r="FO8" s="54"/>
      <c r="FP8" s="54"/>
      <c r="FQ8" s="54"/>
      <c r="FR8" s="54"/>
      <c r="FS8" s="54"/>
      <c r="FT8" s="54"/>
      <c r="FU8" s="54"/>
      <c r="FV8" s="54"/>
      <c r="FW8" s="54"/>
      <c r="FX8" s="54"/>
      <c r="FY8" s="54"/>
      <c r="FZ8" s="54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4"/>
      <c r="GO8" s="54"/>
      <c r="GP8" s="54"/>
      <c r="GQ8" s="54"/>
      <c r="GR8" s="54"/>
      <c r="GS8" s="54"/>
      <c r="GT8" s="54"/>
      <c r="GU8" s="54"/>
      <c r="GV8" s="54"/>
      <c r="GW8" s="54"/>
    </row>
    <row r="9" spans="1:207" s="55" customFormat="1" ht="63" customHeight="1" x14ac:dyDescent="0.25">
      <c r="A9" s="155">
        <v>5</v>
      </c>
      <c r="B9" s="132">
        <v>361</v>
      </c>
      <c r="C9" s="132">
        <v>251</v>
      </c>
      <c r="D9" s="132" t="s">
        <v>7</v>
      </c>
      <c r="E9" s="11" t="s">
        <v>8</v>
      </c>
      <c r="F9" s="10">
        <v>361</v>
      </c>
      <c r="G9" s="3" t="s">
        <v>9</v>
      </c>
      <c r="H9" s="4" t="s">
        <v>10</v>
      </c>
      <c r="I9" s="180" t="s">
        <v>63</v>
      </c>
      <c r="J9" s="4">
        <v>1</v>
      </c>
      <c r="K9" s="13">
        <v>486</v>
      </c>
      <c r="L9" s="13" t="s">
        <v>10</v>
      </c>
      <c r="M9" s="13"/>
      <c r="N9" s="4">
        <f t="shared" si="0"/>
        <v>1229.5999999999999</v>
      </c>
      <c r="O9" s="4">
        <f t="shared" si="1"/>
        <v>316.7</v>
      </c>
      <c r="P9" s="4">
        <v>912.9</v>
      </c>
      <c r="Q9" s="4">
        <v>1958</v>
      </c>
      <c r="R9" s="4" t="s">
        <v>5</v>
      </c>
      <c r="S9" s="4">
        <v>1995</v>
      </c>
      <c r="T9" s="4">
        <v>3</v>
      </c>
      <c r="U9" s="4">
        <v>2</v>
      </c>
      <c r="V9" s="4">
        <v>21</v>
      </c>
      <c r="W9" s="4">
        <v>2484</v>
      </c>
      <c r="X9" s="4">
        <v>899</v>
      </c>
      <c r="Y9" s="4">
        <v>5689</v>
      </c>
      <c r="Z9" s="4"/>
      <c r="AA9" s="4">
        <v>1229.5999999999999</v>
      </c>
      <c r="AB9" s="4"/>
      <c r="AC9" s="4">
        <v>912.9</v>
      </c>
      <c r="AD9" s="4">
        <v>579.9</v>
      </c>
      <c r="AE9" s="4">
        <v>912.9</v>
      </c>
      <c r="AF9" s="4">
        <v>316.7</v>
      </c>
      <c r="AG9" s="4"/>
      <c r="AH9" s="4"/>
      <c r="AI9" s="4">
        <v>308.7</v>
      </c>
      <c r="AJ9" s="4"/>
      <c r="AK9" s="4"/>
      <c r="AL9" s="4"/>
      <c r="AM9" s="4">
        <v>18</v>
      </c>
      <c r="AN9" s="4"/>
      <c r="AO9" s="4"/>
      <c r="AP9" s="4"/>
      <c r="AQ9" s="4"/>
      <c r="AR9" s="4">
        <v>12</v>
      </c>
      <c r="AS9" s="4">
        <v>545.9</v>
      </c>
      <c r="AT9" s="4">
        <v>329.9</v>
      </c>
      <c r="AU9" s="4">
        <v>6</v>
      </c>
      <c r="AV9" s="4">
        <v>367</v>
      </c>
      <c r="AW9" s="4">
        <v>299</v>
      </c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13">
        <v>486</v>
      </c>
      <c r="BM9" s="13" t="s">
        <v>10</v>
      </c>
      <c r="BN9" s="14" t="s">
        <v>64</v>
      </c>
      <c r="BO9" s="14"/>
      <c r="BP9" s="15" t="s">
        <v>65</v>
      </c>
      <c r="BQ9" s="16"/>
      <c r="BR9" s="17"/>
      <c r="BS9" s="17"/>
      <c r="BT9" s="17"/>
      <c r="BU9" s="18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9"/>
      <c r="CJ9" s="17"/>
      <c r="CK9" s="17"/>
      <c r="CL9" s="5"/>
      <c r="CM9" s="17"/>
      <c r="CN9" s="17"/>
      <c r="CO9" s="20"/>
      <c r="CP9" s="21"/>
      <c r="CQ9" s="22"/>
      <c r="CR9" s="23"/>
      <c r="CS9" s="24"/>
      <c r="CT9" s="25"/>
      <c r="CU9" s="26"/>
      <c r="CV9" s="27"/>
      <c r="CW9" s="28"/>
      <c r="CX9" s="29"/>
      <c r="CY9" s="30"/>
      <c r="CZ9" s="31"/>
      <c r="DA9" s="32"/>
      <c r="DB9" s="5"/>
      <c r="DC9" s="33"/>
      <c r="DD9" s="34"/>
      <c r="DE9" s="2"/>
      <c r="DF9" s="2"/>
      <c r="DG9" s="2"/>
      <c r="DH9" s="2"/>
      <c r="DI9" s="2"/>
      <c r="DJ9" s="2"/>
      <c r="DK9" s="2"/>
      <c r="DL9" s="2"/>
      <c r="DM9" s="2"/>
      <c r="DN9" s="35"/>
      <c r="DO9" s="35"/>
      <c r="DP9" s="35"/>
      <c r="DQ9" s="35"/>
      <c r="DR9" s="26"/>
      <c r="DS9" s="27"/>
      <c r="DT9" s="27"/>
      <c r="DU9" s="156">
        <v>316.7</v>
      </c>
      <c r="DV9" s="99">
        <v>308.7</v>
      </c>
      <c r="DW9" s="99">
        <v>1889936.3546681846</v>
      </c>
      <c r="DX9" s="52">
        <f t="shared" si="2"/>
        <v>311.59999999999997</v>
      </c>
      <c r="DY9" s="36">
        <f t="shared" si="3"/>
        <v>303.59999999999997</v>
      </c>
      <c r="DZ9" s="36">
        <f t="shared" si="4"/>
        <v>1859501.63597918</v>
      </c>
      <c r="EA9" s="103">
        <v>5.0999999999999996</v>
      </c>
      <c r="EB9" s="103">
        <v>5.0999999999999996</v>
      </c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54"/>
      <c r="FM9" s="54"/>
      <c r="FN9" s="54"/>
      <c r="FO9" s="54"/>
      <c r="FP9" s="54"/>
      <c r="FQ9" s="54"/>
      <c r="FR9" s="54"/>
      <c r="FS9" s="54"/>
      <c r="FT9" s="54"/>
      <c r="FU9" s="54"/>
      <c r="FV9" s="54"/>
      <c r="FW9" s="54"/>
      <c r="FX9" s="54"/>
      <c r="FY9" s="54"/>
      <c r="FZ9" s="54"/>
      <c r="GA9" s="54"/>
      <c r="GB9" s="5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4"/>
      <c r="GQ9" s="54"/>
      <c r="GR9" s="54"/>
      <c r="GS9" s="54"/>
      <c r="GT9" s="54"/>
      <c r="GU9" s="54"/>
      <c r="GV9" s="54"/>
      <c r="GW9" s="54"/>
    </row>
    <row r="10" spans="1:207" s="55" customFormat="1" ht="63" customHeight="1" x14ac:dyDescent="0.25">
      <c r="A10" s="155">
        <v>6</v>
      </c>
      <c r="B10" s="132">
        <v>376</v>
      </c>
      <c r="C10" s="132"/>
      <c r="D10" s="132" t="s">
        <v>7</v>
      </c>
      <c r="E10" s="11" t="s">
        <v>8</v>
      </c>
      <c r="F10" s="10">
        <v>376</v>
      </c>
      <c r="G10" s="3" t="s">
        <v>9</v>
      </c>
      <c r="H10" s="4" t="s">
        <v>10</v>
      </c>
      <c r="I10" s="130" t="s">
        <v>46</v>
      </c>
      <c r="J10" s="4">
        <v>2</v>
      </c>
      <c r="K10" s="13">
        <v>505</v>
      </c>
      <c r="L10" s="13" t="s">
        <v>10</v>
      </c>
      <c r="M10" s="13"/>
      <c r="N10" s="4">
        <f t="shared" si="0"/>
        <v>3984</v>
      </c>
      <c r="O10" s="4">
        <f t="shared" si="1"/>
        <v>159.4</v>
      </c>
      <c r="P10" s="4">
        <v>3824.6</v>
      </c>
      <c r="Q10" s="157">
        <v>1970</v>
      </c>
      <c r="R10" s="4" t="s">
        <v>6</v>
      </c>
      <c r="S10" s="4">
        <v>1993</v>
      </c>
      <c r="T10" s="4">
        <v>5</v>
      </c>
      <c r="U10" s="4">
        <v>6</v>
      </c>
      <c r="V10" s="4">
        <v>15</v>
      </c>
      <c r="W10" s="4">
        <v>3618</v>
      </c>
      <c r="X10" s="4">
        <v>1065</v>
      </c>
      <c r="Y10" s="4">
        <v>14273</v>
      </c>
      <c r="Z10" s="4">
        <v>3984</v>
      </c>
      <c r="AA10" s="4"/>
      <c r="AB10" s="4"/>
      <c r="AC10" s="4">
        <v>3824.6</v>
      </c>
      <c r="AD10" s="4">
        <v>2600.1999999999998</v>
      </c>
      <c r="AE10" s="4">
        <v>3824.6</v>
      </c>
      <c r="AF10" s="4">
        <v>159.4</v>
      </c>
      <c r="AG10" s="4"/>
      <c r="AH10" s="4"/>
      <c r="AI10" s="4">
        <v>27.9</v>
      </c>
      <c r="AJ10" s="4">
        <v>27.9</v>
      </c>
      <c r="AK10" s="4"/>
      <c r="AL10" s="4"/>
      <c r="AM10" s="4">
        <v>87</v>
      </c>
      <c r="AN10" s="4">
        <v>15</v>
      </c>
      <c r="AO10" s="4"/>
      <c r="AP10" s="4">
        <v>433.8</v>
      </c>
      <c r="AQ10" s="4">
        <v>246.2</v>
      </c>
      <c r="AR10" s="4">
        <v>53</v>
      </c>
      <c r="AS10" s="4">
        <v>2268.4</v>
      </c>
      <c r="AT10" s="4">
        <v>1511.4</v>
      </c>
      <c r="AU10" s="4">
        <v>15</v>
      </c>
      <c r="AV10" s="4">
        <v>886.3</v>
      </c>
      <c r="AW10" s="4">
        <v>664.8</v>
      </c>
      <c r="AX10" s="4">
        <v>4</v>
      </c>
      <c r="AY10" s="4">
        <v>236.1</v>
      </c>
      <c r="AZ10" s="4">
        <v>177.8</v>
      </c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13">
        <v>505</v>
      </c>
      <c r="BM10" s="13" t="s">
        <v>10</v>
      </c>
      <c r="BN10" s="14" t="s">
        <v>47</v>
      </c>
      <c r="BO10" s="14"/>
      <c r="BP10" s="158" t="s">
        <v>113</v>
      </c>
      <c r="BQ10" s="16"/>
      <c r="BR10" s="17"/>
      <c r="BS10" s="17"/>
      <c r="BT10" s="17"/>
      <c r="BU10" s="18"/>
      <c r="BV10" s="19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9"/>
      <c r="CJ10" s="17"/>
      <c r="CK10" s="17"/>
      <c r="CL10" s="5"/>
      <c r="CM10" s="17"/>
      <c r="CN10" s="17"/>
      <c r="CO10" s="20"/>
      <c r="CP10" s="21"/>
      <c r="CQ10" s="22"/>
      <c r="CR10" s="23"/>
      <c r="CS10" s="24"/>
      <c r="CT10" s="25"/>
      <c r="CU10" s="26"/>
      <c r="CV10" s="29"/>
      <c r="CW10" s="28"/>
      <c r="CX10" s="29"/>
      <c r="CY10" s="30"/>
      <c r="CZ10" s="31"/>
      <c r="DA10" s="32"/>
      <c r="DB10" s="5"/>
      <c r="DC10" s="33"/>
      <c r="DD10" s="34"/>
      <c r="DE10" s="2"/>
      <c r="DF10" s="2"/>
      <c r="DG10" s="2"/>
      <c r="DH10" s="2"/>
      <c r="DI10" s="2"/>
      <c r="DJ10" s="2"/>
      <c r="DK10" s="2"/>
      <c r="DL10" s="2"/>
      <c r="DM10" s="2"/>
      <c r="DN10" s="38"/>
      <c r="DO10" s="38"/>
      <c r="DP10" s="38"/>
      <c r="DQ10" s="38"/>
      <c r="DR10" s="26"/>
      <c r="DS10" s="29"/>
      <c r="DT10" s="27"/>
      <c r="DU10" s="156">
        <v>86.8</v>
      </c>
      <c r="DV10" s="99">
        <v>27.9</v>
      </c>
      <c r="DW10" s="99">
        <v>505876.78363453812</v>
      </c>
      <c r="DX10" s="52">
        <f t="shared" si="2"/>
        <v>58.9</v>
      </c>
      <c r="DY10" s="36">
        <f t="shared" si="3"/>
        <v>0</v>
      </c>
      <c r="DZ10" s="36">
        <f t="shared" si="4"/>
        <v>343273.53175200801</v>
      </c>
      <c r="EA10" s="103">
        <v>27.9</v>
      </c>
      <c r="EB10" s="103">
        <v>27.9</v>
      </c>
      <c r="EC10" s="54"/>
      <c r="ED10" s="54"/>
      <c r="EE10" s="54"/>
      <c r="EF10" s="54"/>
      <c r="EG10" s="54"/>
      <c r="EH10" s="54"/>
      <c r="EI10" s="54"/>
      <c r="EJ10" s="54"/>
      <c r="EK10" s="54"/>
      <c r="EL10" s="54"/>
      <c r="EM10" s="54"/>
      <c r="EN10" s="54"/>
      <c r="EO10" s="54"/>
      <c r="EP10" s="54"/>
      <c r="EQ10" s="54"/>
      <c r="ER10" s="54"/>
      <c r="ES10" s="54"/>
      <c r="ET10" s="54"/>
      <c r="EU10" s="54"/>
      <c r="EV10" s="54"/>
      <c r="EW10" s="54"/>
      <c r="EX10" s="54"/>
      <c r="EY10" s="54"/>
      <c r="EZ10" s="54"/>
      <c r="FA10" s="54"/>
      <c r="FB10" s="54"/>
      <c r="FC10" s="54"/>
      <c r="FD10" s="54"/>
      <c r="FE10" s="54"/>
      <c r="FF10" s="54"/>
      <c r="FG10" s="54"/>
      <c r="FH10" s="54"/>
      <c r="FI10" s="54"/>
      <c r="FJ10" s="54"/>
      <c r="FK10" s="54"/>
      <c r="FL10" s="54"/>
      <c r="FM10" s="54"/>
      <c r="FN10" s="54"/>
      <c r="FO10" s="54"/>
      <c r="FP10" s="54"/>
      <c r="FQ10" s="54"/>
      <c r="FR10" s="54"/>
      <c r="FS10" s="54"/>
      <c r="FT10" s="54"/>
      <c r="FU10" s="54"/>
      <c r="FV10" s="54"/>
      <c r="FW10" s="54"/>
      <c r="FX10" s="54"/>
      <c r="FY10" s="54"/>
      <c r="FZ10" s="54"/>
      <c r="GA10" s="54"/>
      <c r="GB10" s="54"/>
      <c r="GC10" s="54"/>
      <c r="GD10" s="54"/>
      <c r="GE10" s="54"/>
      <c r="GF10" s="54"/>
      <c r="GG10" s="54"/>
      <c r="GH10" s="54"/>
      <c r="GI10" s="54"/>
      <c r="GJ10" s="54"/>
      <c r="GK10" s="54"/>
      <c r="GL10" s="54"/>
      <c r="GM10" s="54"/>
      <c r="GN10" s="54"/>
      <c r="GO10" s="54"/>
      <c r="GP10" s="54"/>
      <c r="GQ10" s="54"/>
      <c r="GR10" s="54"/>
      <c r="GS10" s="54"/>
      <c r="GT10" s="54"/>
      <c r="GU10" s="54"/>
      <c r="GV10" s="54"/>
      <c r="GW10" s="54"/>
    </row>
    <row r="11" spans="1:207" s="56" customFormat="1" ht="63" customHeight="1" x14ac:dyDescent="0.25">
      <c r="A11" s="155">
        <v>7</v>
      </c>
      <c r="B11" s="132">
        <v>415</v>
      </c>
      <c r="C11" s="132"/>
      <c r="D11" s="132" t="s">
        <v>7</v>
      </c>
      <c r="E11" s="11" t="s">
        <v>8</v>
      </c>
      <c r="F11" s="10">
        <v>415</v>
      </c>
      <c r="G11" s="3" t="s">
        <v>9</v>
      </c>
      <c r="H11" s="4" t="s">
        <v>10</v>
      </c>
      <c r="I11" s="130" t="s">
        <v>50</v>
      </c>
      <c r="J11" s="4">
        <v>9</v>
      </c>
      <c r="K11" s="13">
        <v>561</v>
      </c>
      <c r="L11" s="13" t="s">
        <v>10</v>
      </c>
      <c r="M11" s="13"/>
      <c r="N11" s="4">
        <f t="shared" si="0"/>
        <v>3225.5</v>
      </c>
      <c r="O11" s="4">
        <f t="shared" si="1"/>
        <v>103.2</v>
      </c>
      <c r="P11" s="4">
        <v>3122.3</v>
      </c>
      <c r="Q11" s="157">
        <v>1967</v>
      </c>
      <c r="R11" s="4" t="s">
        <v>6</v>
      </c>
      <c r="S11" s="4">
        <v>1991</v>
      </c>
      <c r="T11" s="4">
        <v>5</v>
      </c>
      <c r="U11" s="4">
        <v>5</v>
      </c>
      <c r="V11" s="4">
        <v>14</v>
      </c>
      <c r="W11" s="4">
        <v>1994</v>
      </c>
      <c r="X11" s="4">
        <v>873</v>
      </c>
      <c r="Y11" s="4">
        <v>11639</v>
      </c>
      <c r="Z11" s="4">
        <v>3225.5</v>
      </c>
      <c r="AA11" s="4"/>
      <c r="AB11" s="4"/>
      <c r="AC11" s="4">
        <v>3122.3</v>
      </c>
      <c r="AD11" s="4">
        <v>2116.5</v>
      </c>
      <c r="AE11" s="4">
        <v>3122.3</v>
      </c>
      <c r="AF11" s="4">
        <v>103.2</v>
      </c>
      <c r="AG11" s="4"/>
      <c r="AH11" s="4"/>
      <c r="AI11" s="4">
        <v>29.2</v>
      </c>
      <c r="AJ11" s="4">
        <v>29.2</v>
      </c>
      <c r="AK11" s="4"/>
      <c r="AL11" s="4"/>
      <c r="AM11" s="4">
        <v>75</v>
      </c>
      <c r="AN11" s="4">
        <v>10</v>
      </c>
      <c r="AO11" s="4"/>
      <c r="AP11" s="4">
        <v>275</v>
      </c>
      <c r="AQ11" s="4">
        <v>164.9</v>
      </c>
      <c r="AR11" s="4">
        <v>55</v>
      </c>
      <c r="AS11" s="4">
        <v>2287.8000000000002</v>
      </c>
      <c r="AT11" s="4">
        <v>1530.7</v>
      </c>
      <c r="AU11" s="4">
        <v>10</v>
      </c>
      <c r="AV11" s="4">
        <v>559.5</v>
      </c>
      <c r="AW11" s="4">
        <v>420.9</v>
      </c>
      <c r="AX11" s="4"/>
      <c r="AY11" s="4"/>
      <c r="AZ11" s="4"/>
      <c r="BA11" s="4">
        <v>1</v>
      </c>
      <c r="BB11" s="4">
        <v>41.5</v>
      </c>
      <c r="BC11" s="4">
        <v>27.7</v>
      </c>
      <c r="BD11" s="4"/>
      <c r="BE11" s="4"/>
      <c r="BF11" s="4"/>
      <c r="BG11" s="4"/>
      <c r="BH11" s="4"/>
      <c r="BI11" s="4"/>
      <c r="BJ11" s="4"/>
      <c r="BK11" s="4"/>
      <c r="BL11" s="13">
        <v>561</v>
      </c>
      <c r="BM11" s="13" t="s">
        <v>10</v>
      </c>
      <c r="BN11" s="14" t="s">
        <v>51</v>
      </c>
      <c r="BO11" s="14"/>
      <c r="BP11" s="15" t="s">
        <v>52</v>
      </c>
      <c r="BQ11" s="16"/>
      <c r="BR11" s="17"/>
      <c r="BS11" s="17"/>
      <c r="BT11" s="17"/>
      <c r="BU11" s="18"/>
      <c r="BV11" s="19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9"/>
      <c r="CJ11" s="17"/>
      <c r="CK11" s="17"/>
      <c r="CL11" s="5"/>
      <c r="CM11" s="17"/>
      <c r="CN11" s="17"/>
      <c r="CO11" s="20"/>
      <c r="CP11" s="21"/>
      <c r="CQ11" s="22"/>
      <c r="CR11" s="23"/>
      <c r="CS11" s="24"/>
      <c r="CT11" s="25"/>
      <c r="CU11" s="26"/>
      <c r="CV11" s="29"/>
      <c r="CW11" s="28"/>
      <c r="CX11" s="29"/>
      <c r="CY11" s="30"/>
      <c r="CZ11" s="31"/>
      <c r="DA11" s="32"/>
      <c r="DB11" s="5"/>
      <c r="DC11" s="33"/>
      <c r="DD11" s="34"/>
      <c r="DE11" s="2"/>
      <c r="DF11" s="2"/>
      <c r="DG11" s="2"/>
      <c r="DH11" s="2"/>
      <c r="DI11" s="2"/>
      <c r="DJ11" s="2"/>
      <c r="DK11" s="2"/>
      <c r="DL11" s="2"/>
      <c r="DM11" s="2"/>
      <c r="DN11" s="38"/>
      <c r="DO11" s="38"/>
      <c r="DP11" s="38"/>
      <c r="DQ11" s="38"/>
      <c r="DR11" s="26"/>
      <c r="DS11" s="29"/>
      <c r="DT11" s="27"/>
      <c r="DU11" s="156">
        <v>103.2</v>
      </c>
      <c r="DV11" s="99">
        <v>29.2</v>
      </c>
      <c r="DW11" s="99">
        <v>456315.84535730892</v>
      </c>
      <c r="DX11" s="52">
        <f t="shared" si="2"/>
        <v>74</v>
      </c>
      <c r="DY11" s="36">
        <f t="shared" si="3"/>
        <v>0</v>
      </c>
      <c r="DZ11" s="36">
        <f t="shared" si="4"/>
        <v>327203.22244613233</v>
      </c>
      <c r="EA11" s="103">
        <v>29.2</v>
      </c>
      <c r="EB11" s="103">
        <v>29.2</v>
      </c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3"/>
      <c r="FN11" s="53"/>
      <c r="FO11" s="53"/>
      <c r="FP11" s="53"/>
      <c r="FQ11" s="53"/>
      <c r="FR11" s="53"/>
      <c r="FS11" s="53"/>
      <c r="FT11" s="53"/>
      <c r="FU11" s="53"/>
      <c r="FV11" s="53"/>
      <c r="FW11" s="53"/>
      <c r="FX11" s="53"/>
      <c r="FY11" s="53"/>
      <c r="FZ11" s="53"/>
      <c r="GA11" s="53"/>
      <c r="GB11" s="53"/>
      <c r="GC11" s="53"/>
      <c r="GD11" s="53"/>
      <c r="GE11" s="53"/>
      <c r="GF11" s="53"/>
      <c r="GG11" s="53"/>
      <c r="GH11" s="53"/>
      <c r="GI11" s="53"/>
      <c r="GJ11" s="53"/>
      <c r="GK11" s="53"/>
      <c r="GL11" s="53"/>
      <c r="GM11" s="53"/>
      <c r="GN11" s="53"/>
      <c r="GO11" s="53"/>
      <c r="GP11" s="53"/>
      <c r="GQ11" s="53"/>
      <c r="GR11" s="53"/>
      <c r="GS11" s="53"/>
      <c r="GT11" s="53"/>
      <c r="GU11" s="53"/>
      <c r="GV11" s="53"/>
      <c r="GW11" s="53"/>
    </row>
    <row r="12" spans="1:207" s="56" customFormat="1" ht="63" customHeight="1" x14ac:dyDescent="0.25">
      <c r="A12" s="155">
        <v>8</v>
      </c>
      <c r="B12" s="159">
        <v>423</v>
      </c>
      <c r="C12" s="159"/>
      <c r="D12" s="159" t="s">
        <v>7</v>
      </c>
      <c r="E12" s="160" t="s">
        <v>8</v>
      </c>
      <c r="F12" s="169">
        <v>423</v>
      </c>
      <c r="G12" s="162" t="s">
        <v>9</v>
      </c>
      <c r="H12" s="163" t="s">
        <v>10</v>
      </c>
      <c r="I12" s="164" t="s">
        <v>108</v>
      </c>
      <c r="J12" s="163">
        <v>9</v>
      </c>
      <c r="K12" s="165">
        <v>569</v>
      </c>
      <c r="L12" s="165" t="s">
        <v>10</v>
      </c>
      <c r="M12" s="165"/>
      <c r="N12" s="163">
        <f t="shared" si="0"/>
        <v>2409.3999999999996</v>
      </c>
      <c r="O12" s="163">
        <f t="shared" si="1"/>
        <v>253.2</v>
      </c>
      <c r="P12" s="163">
        <v>2156.1999999999998</v>
      </c>
      <c r="Q12" s="168">
        <v>1969</v>
      </c>
      <c r="R12" s="163" t="s">
        <v>5</v>
      </c>
      <c r="S12" s="163">
        <v>1988</v>
      </c>
      <c r="T12" s="163">
        <v>9</v>
      </c>
      <c r="U12" s="163">
        <v>1</v>
      </c>
      <c r="V12" s="163">
        <v>16</v>
      </c>
      <c r="W12" s="163">
        <v>1994</v>
      </c>
      <c r="X12" s="163">
        <v>389</v>
      </c>
      <c r="Y12" s="163">
        <v>9907</v>
      </c>
      <c r="Z12" s="163"/>
      <c r="AA12" s="163">
        <v>2341.4</v>
      </c>
      <c r="AB12" s="163"/>
      <c r="AC12" s="163">
        <v>2088.1999999999998</v>
      </c>
      <c r="AD12" s="163">
        <v>1232.0999999999999</v>
      </c>
      <c r="AE12" s="163">
        <v>2156.1999999999998</v>
      </c>
      <c r="AF12" s="163">
        <v>253.2</v>
      </c>
      <c r="AG12" s="163"/>
      <c r="AH12" s="163"/>
      <c r="AI12" s="163">
        <v>40.6</v>
      </c>
      <c r="AJ12" s="163">
        <v>17.8</v>
      </c>
      <c r="AK12" s="163">
        <v>22.8</v>
      </c>
      <c r="AL12" s="163"/>
      <c r="AM12" s="163">
        <v>49</v>
      </c>
      <c r="AN12" s="163">
        <v>16</v>
      </c>
      <c r="AO12" s="163"/>
      <c r="AP12" s="163">
        <v>528.20000000000005</v>
      </c>
      <c r="AQ12" s="163">
        <v>255.2</v>
      </c>
      <c r="AR12" s="163">
        <v>25</v>
      </c>
      <c r="AS12" s="163">
        <v>1116.5</v>
      </c>
      <c r="AT12" s="163">
        <v>680.9</v>
      </c>
      <c r="AU12" s="163">
        <v>8</v>
      </c>
      <c r="AV12" s="163">
        <v>443.5</v>
      </c>
      <c r="AW12" s="163">
        <v>293.2</v>
      </c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165">
        <v>569</v>
      </c>
      <c r="BM12" s="165" t="s">
        <v>10</v>
      </c>
      <c r="BN12" s="166" t="s">
        <v>109</v>
      </c>
      <c r="BO12" s="166"/>
      <c r="BP12" s="167" t="s">
        <v>110</v>
      </c>
      <c r="BQ12" s="16"/>
      <c r="BR12" s="17"/>
      <c r="BS12" s="17"/>
      <c r="BT12" s="17"/>
      <c r="BU12" s="18"/>
      <c r="BV12" s="19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9"/>
      <c r="CJ12" s="17"/>
      <c r="CK12" s="17"/>
      <c r="CL12" s="5"/>
      <c r="CM12" s="17"/>
      <c r="CN12" s="17"/>
      <c r="CO12" s="20"/>
      <c r="CP12" s="21"/>
      <c r="CQ12" s="22"/>
      <c r="CR12" s="23"/>
      <c r="CS12" s="24"/>
      <c r="CT12" s="25"/>
      <c r="CU12" s="26"/>
      <c r="CV12" s="29"/>
      <c r="CW12" s="28"/>
      <c r="CX12" s="29"/>
      <c r="CY12" s="30"/>
      <c r="CZ12" s="31"/>
      <c r="DA12" s="32"/>
      <c r="DB12" s="5"/>
      <c r="DC12" s="33"/>
      <c r="DD12" s="34"/>
      <c r="DE12" s="2"/>
      <c r="DF12" s="2"/>
      <c r="DG12" s="2"/>
      <c r="DH12" s="2"/>
      <c r="DI12" s="2"/>
      <c r="DJ12" s="2"/>
      <c r="DK12" s="2"/>
      <c r="DL12" s="2"/>
      <c r="DM12" s="2"/>
      <c r="DN12" s="38"/>
      <c r="DO12" s="38"/>
      <c r="DP12" s="38"/>
      <c r="DQ12" s="38"/>
      <c r="DR12" s="26"/>
      <c r="DS12" s="29"/>
      <c r="DT12" s="27"/>
      <c r="DU12" s="156">
        <v>151</v>
      </c>
      <c r="DV12" s="99">
        <v>40.6</v>
      </c>
      <c r="DW12" s="99">
        <v>1757164.8895990707</v>
      </c>
      <c r="DX12" s="52">
        <f t="shared" si="2"/>
        <v>110.4</v>
      </c>
      <c r="DY12" s="36">
        <f t="shared" si="3"/>
        <v>0</v>
      </c>
      <c r="DZ12" s="36">
        <f t="shared" si="4"/>
        <v>1284708.6345148173</v>
      </c>
      <c r="EA12" s="100">
        <v>40.6</v>
      </c>
      <c r="EB12" s="100">
        <v>40.6</v>
      </c>
      <c r="EC12" s="53"/>
      <c r="ED12" s="53"/>
      <c r="EE12" s="53"/>
      <c r="EF12" s="53"/>
      <c r="EG12" s="53"/>
      <c r="EH12" s="53"/>
      <c r="EI12" s="53"/>
      <c r="EJ12" s="53"/>
      <c r="EK12" s="53"/>
      <c r="EL12" s="53"/>
      <c r="EM12" s="53"/>
      <c r="EN12" s="53"/>
      <c r="EO12" s="53"/>
      <c r="EP12" s="53"/>
      <c r="EQ12" s="53"/>
      <c r="ER12" s="53"/>
      <c r="ES12" s="53"/>
      <c r="ET12" s="53"/>
      <c r="EU12" s="53"/>
      <c r="EV12" s="53"/>
      <c r="EW12" s="53"/>
      <c r="EX12" s="53"/>
      <c r="EY12" s="53"/>
      <c r="EZ12" s="53"/>
      <c r="FA12" s="53"/>
      <c r="FB12" s="53"/>
      <c r="FC12" s="53"/>
      <c r="FD12" s="53"/>
      <c r="FE12" s="53"/>
      <c r="FF12" s="53"/>
      <c r="FG12" s="53"/>
      <c r="FH12" s="53"/>
      <c r="FI12" s="53"/>
      <c r="FJ12" s="53"/>
      <c r="FK12" s="53"/>
      <c r="FL12" s="53"/>
      <c r="FM12" s="53"/>
      <c r="FN12" s="53"/>
      <c r="FO12" s="53"/>
      <c r="FP12" s="53"/>
      <c r="FQ12" s="53"/>
      <c r="FR12" s="53"/>
      <c r="FS12" s="53"/>
      <c r="FT12" s="53"/>
      <c r="FU12" s="53"/>
      <c r="FV12" s="53"/>
      <c r="FW12" s="53"/>
      <c r="FX12" s="53"/>
      <c r="FY12" s="53"/>
      <c r="FZ12" s="53"/>
      <c r="GA12" s="53"/>
      <c r="GB12" s="53"/>
      <c r="GC12" s="53"/>
      <c r="GD12" s="53"/>
      <c r="GE12" s="53"/>
      <c r="GF12" s="53"/>
      <c r="GG12" s="53"/>
      <c r="GH12" s="53"/>
      <c r="GI12" s="53"/>
      <c r="GJ12" s="53"/>
      <c r="GK12" s="53"/>
      <c r="GL12" s="53"/>
      <c r="GM12" s="53"/>
      <c r="GN12" s="53"/>
      <c r="GO12" s="53"/>
      <c r="GP12" s="53"/>
      <c r="GQ12" s="53"/>
      <c r="GR12" s="53"/>
      <c r="GS12" s="53"/>
      <c r="GT12" s="53"/>
      <c r="GU12" s="53"/>
      <c r="GV12" s="53"/>
      <c r="GW12" s="53"/>
    </row>
    <row r="13" spans="1:207" s="56" customFormat="1" ht="63" customHeight="1" x14ac:dyDescent="0.25">
      <c r="A13" s="155">
        <v>9</v>
      </c>
      <c r="B13" s="132">
        <v>439</v>
      </c>
      <c r="C13" s="132"/>
      <c r="D13" s="132" t="s">
        <v>7</v>
      </c>
      <c r="E13" s="11" t="s">
        <v>8</v>
      </c>
      <c r="F13" s="10">
        <v>439</v>
      </c>
      <c r="G13" s="3" t="s">
        <v>9</v>
      </c>
      <c r="H13" s="4" t="s">
        <v>10</v>
      </c>
      <c r="I13" s="37" t="s">
        <v>48</v>
      </c>
      <c r="J13" s="4">
        <v>2</v>
      </c>
      <c r="K13" s="13">
        <v>585</v>
      </c>
      <c r="L13" s="13" t="s">
        <v>10</v>
      </c>
      <c r="M13" s="13"/>
      <c r="N13" s="4">
        <f t="shared" si="0"/>
        <v>3934.6</v>
      </c>
      <c r="O13" s="4">
        <f t="shared" si="1"/>
        <v>87</v>
      </c>
      <c r="P13" s="4">
        <v>3847.6</v>
      </c>
      <c r="Q13" s="157">
        <v>1969</v>
      </c>
      <c r="R13" s="4" t="s">
        <v>6</v>
      </c>
      <c r="S13" s="4">
        <v>1990</v>
      </c>
      <c r="T13" s="4">
        <v>5</v>
      </c>
      <c r="U13" s="4">
        <v>6</v>
      </c>
      <c r="V13" s="4">
        <v>23</v>
      </c>
      <c r="W13" s="4">
        <v>2628</v>
      </c>
      <c r="X13" s="4">
        <v>1064</v>
      </c>
      <c r="Y13" s="4">
        <v>14285</v>
      </c>
      <c r="Z13" s="4">
        <v>3934.6</v>
      </c>
      <c r="AA13" s="4"/>
      <c r="AB13" s="4"/>
      <c r="AC13" s="4">
        <v>3847.6</v>
      </c>
      <c r="AD13" s="4">
        <v>2629.6</v>
      </c>
      <c r="AE13" s="4">
        <v>3847.6</v>
      </c>
      <c r="AF13" s="4">
        <v>87</v>
      </c>
      <c r="AG13" s="4"/>
      <c r="AH13" s="4"/>
      <c r="AI13" s="4">
        <v>27.9</v>
      </c>
      <c r="AJ13" s="4">
        <v>27.9</v>
      </c>
      <c r="AK13" s="4"/>
      <c r="AL13" s="4"/>
      <c r="AM13" s="4">
        <v>89</v>
      </c>
      <c r="AN13" s="4">
        <v>15</v>
      </c>
      <c r="AO13" s="4"/>
      <c r="AP13" s="4">
        <v>429.5</v>
      </c>
      <c r="AQ13" s="4">
        <v>244.1</v>
      </c>
      <c r="AR13" s="4">
        <v>55</v>
      </c>
      <c r="AS13" s="4">
        <v>2308.1</v>
      </c>
      <c r="AT13" s="4">
        <v>1547</v>
      </c>
      <c r="AU13" s="4">
        <v>15</v>
      </c>
      <c r="AV13" s="4">
        <v>878.9</v>
      </c>
      <c r="AW13" s="4">
        <v>665.2</v>
      </c>
      <c r="AX13" s="4">
        <v>4</v>
      </c>
      <c r="AY13" s="4">
        <v>231.1</v>
      </c>
      <c r="AZ13" s="4">
        <v>173.3</v>
      </c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13">
        <v>585</v>
      </c>
      <c r="BM13" s="13" t="s">
        <v>10</v>
      </c>
      <c r="BN13" s="14" t="s">
        <v>49</v>
      </c>
      <c r="BO13" s="14"/>
      <c r="BP13" s="158" t="s">
        <v>114</v>
      </c>
      <c r="BQ13" s="16"/>
      <c r="BR13" s="17"/>
      <c r="BS13" s="17"/>
      <c r="BT13" s="17"/>
      <c r="BU13" s="18"/>
      <c r="BV13" s="19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9"/>
      <c r="CJ13" s="17"/>
      <c r="CK13" s="17"/>
      <c r="CL13" s="5"/>
      <c r="CM13" s="17"/>
      <c r="CN13" s="17"/>
      <c r="CO13" s="20"/>
      <c r="CP13" s="21"/>
      <c r="CQ13" s="22"/>
      <c r="CR13" s="23"/>
      <c r="CS13" s="24"/>
      <c r="CT13" s="25"/>
      <c r="CU13" s="26"/>
      <c r="CV13" s="29"/>
      <c r="CW13" s="28"/>
      <c r="CX13" s="29"/>
      <c r="CY13" s="30"/>
      <c r="CZ13" s="31"/>
      <c r="DA13" s="32"/>
      <c r="DB13" s="5"/>
      <c r="DC13" s="33"/>
      <c r="DD13" s="34"/>
      <c r="DE13" s="2"/>
      <c r="DF13" s="2"/>
      <c r="DG13" s="2"/>
      <c r="DH13" s="2"/>
      <c r="DI13" s="2"/>
      <c r="DJ13" s="2"/>
      <c r="DK13" s="2"/>
      <c r="DL13" s="2"/>
      <c r="DM13" s="2"/>
      <c r="DN13" s="38"/>
      <c r="DO13" s="38"/>
      <c r="DP13" s="38"/>
      <c r="DQ13" s="38"/>
      <c r="DR13" s="26"/>
      <c r="DS13" s="29"/>
      <c r="DT13" s="27"/>
      <c r="DU13" s="156">
        <v>86.4</v>
      </c>
      <c r="DV13" s="99">
        <v>27.9</v>
      </c>
      <c r="DW13" s="99">
        <v>601709.09083515487</v>
      </c>
      <c r="DX13" s="52">
        <f t="shared" si="2"/>
        <v>58.500000000000007</v>
      </c>
      <c r="DY13" s="36">
        <f t="shared" si="3"/>
        <v>0</v>
      </c>
      <c r="DZ13" s="36">
        <f t="shared" si="4"/>
        <v>407407.19691963616</v>
      </c>
      <c r="EA13" s="103">
        <v>27.9</v>
      </c>
      <c r="EB13" s="103">
        <v>27.9</v>
      </c>
      <c r="EC13" s="53"/>
      <c r="ED13" s="53"/>
      <c r="EE13" s="53"/>
      <c r="EF13" s="53"/>
      <c r="EG13" s="53"/>
      <c r="EH13" s="53"/>
      <c r="EI13" s="53"/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  <c r="GL13" s="53"/>
      <c r="GM13" s="53"/>
      <c r="GN13" s="53"/>
      <c r="GO13" s="53"/>
      <c r="GP13" s="53"/>
      <c r="GQ13" s="53"/>
      <c r="GR13" s="53"/>
      <c r="GS13" s="53"/>
      <c r="GT13" s="53"/>
      <c r="GU13" s="53"/>
      <c r="GV13" s="53"/>
      <c r="GW13" s="53"/>
    </row>
    <row r="14" spans="1:207" s="56" customFormat="1" ht="63" customHeight="1" x14ac:dyDescent="0.25">
      <c r="A14" s="155">
        <v>10</v>
      </c>
      <c r="B14" s="159">
        <v>465</v>
      </c>
      <c r="C14" s="159">
        <v>41</v>
      </c>
      <c r="D14" s="159" t="s">
        <v>7</v>
      </c>
      <c r="E14" s="160" t="s">
        <v>8</v>
      </c>
      <c r="F14" s="161">
        <v>465</v>
      </c>
      <c r="G14" s="162" t="s">
        <v>9</v>
      </c>
      <c r="H14" s="163" t="s">
        <v>10</v>
      </c>
      <c r="I14" s="164" t="s">
        <v>82</v>
      </c>
      <c r="J14" s="163">
        <v>6</v>
      </c>
      <c r="K14" s="165">
        <v>611</v>
      </c>
      <c r="L14" s="165" t="s">
        <v>10</v>
      </c>
      <c r="M14" s="165"/>
      <c r="N14" s="163">
        <f t="shared" si="0"/>
        <v>3517.9</v>
      </c>
      <c r="O14" s="163">
        <f t="shared" si="1"/>
        <v>101.9</v>
      </c>
      <c r="P14" s="163">
        <v>3416</v>
      </c>
      <c r="Q14" s="163">
        <v>1980</v>
      </c>
      <c r="R14" s="163" t="s">
        <v>6</v>
      </c>
      <c r="S14" s="163">
        <v>1989</v>
      </c>
      <c r="T14" s="163">
        <v>9</v>
      </c>
      <c r="U14" s="163">
        <v>2</v>
      </c>
      <c r="V14" s="163">
        <v>3</v>
      </c>
      <c r="W14" s="163">
        <v>1808</v>
      </c>
      <c r="X14" s="163">
        <v>584</v>
      </c>
      <c r="Y14" s="163">
        <v>14839</v>
      </c>
      <c r="Z14" s="163">
        <v>3497</v>
      </c>
      <c r="AA14" s="163"/>
      <c r="AB14" s="163"/>
      <c r="AC14" s="163">
        <v>3395.1</v>
      </c>
      <c r="AD14" s="163">
        <v>1962.2</v>
      </c>
      <c r="AE14" s="163">
        <v>3416</v>
      </c>
      <c r="AF14" s="163">
        <v>101.9</v>
      </c>
      <c r="AG14" s="163"/>
      <c r="AH14" s="163"/>
      <c r="AI14" s="163">
        <v>69.2</v>
      </c>
      <c r="AJ14" s="163">
        <v>69.2</v>
      </c>
      <c r="AK14" s="163"/>
      <c r="AL14" s="163"/>
      <c r="AM14" s="163">
        <v>71</v>
      </c>
      <c r="AN14" s="163">
        <v>17</v>
      </c>
      <c r="AO14" s="163"/>
      <c r="AP14" s="163">
        <v>554.29999999999995</v>
      </c>
      <c r="AQ14" s="163">
        <v>304.3</v>
      </c>
      <c r="AR14" s="163">
        <v>36</v>
      </c>
      <c r="AS14" s="163">
        <v>1714.5</v>
      </c>
      <c r="AT14" s="163">
        <v>959.1</v>
      </c>
      <c r="AU14" s="163">
        <v>18</v>
      </c>
      <c r="AV14" s="163">
        <v>1126.3</v>
      </c>
      <c r="AW14" s="163">
        <v>698.8</v>
      </c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165">
        <v>611</v>
      </c>
      <c r="BM14" s="165" t="s">
        <v>10</v>
      </c>
      <c r="BN14" s="166" t="s">
        <v>83</v>
      </c>
      <c r="BO14" s="166"/>
      <c r="BP14" s="167" t="s">
        <v>84</v>
      </c>
      <c r="BQ14" s="16"/>
      <c r="BR14" s="17"/>
      <c r="BS14" s="17"/>
      <c r="BT14" s="17"/>
      <c r="BU14" s="18"/>
      <c r="BV14" s="19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9"/>
      <c r="CJ14" s="17"/>
      <c r="CK14" s="17"/>
      <c r="CL14" s="5"/>
      <c r="CM14" s="17"/>
      <c r="CN14" s="17"/>
      <c r="CO14" s="20"/>
      <c r="CP14" s="21"/>
      <c r="CQ14" s="22"/>
      <c r="CR14" s="23"/>
      <c r="CS14" s="24"/>
      <c r="CT14" s="25"/>
      <c r="CU14" s="26"/>
      <c r="CV14" s="29"/>
      <c r="CW14" s="28"/>
      <c r="CX14" s="29"/>
      <c r="CY14" s="30"/>
      <c r="CZ14" s="31"/>
      <c r="DA14" s="32"/>
      <c r="DB14" s="5"/>
      <c r="DC14" s="33"/>
      <c r="DD14" s="34"/>
      <c r="DE14" s="2"/>
      <c r="DF14" s="2"/>
      <c r="DG14" s="2"/>
      <c r="DH14" s="2"/>
      <c r="DI14" s="2"/>
      <c r="DJ14" s="2"/>
      <c r="DK14" s="2"/>
      <c r="DL14" s="2"/>
      <c r="DM14" s="2"/>
      <c r="DN14" s="38"/>
      <c r="DO14" s="38"/>
      <c r="DP14" s="38"/>
      <c r="DQ14" s="38"/>
      <c r="DR14" s="26"/>
      <c r="DS14" s="29"/>
      <c r="DT14" s="27"/>
      <c r="DU14" s="156">
        <v>32.700000000000003</v>
      </c>
      <c r="DV14" s="99">
        <v>0</v>
      </c>
      <c r="DW14" s="99">
        <v>481354.23999999999</v>
      </c>
      <c r="DX14" s="52">
        <f t="shared" si="2"/>
        <v>23.1</v>
      </c>
      <c r="DY14" s="36">
        <f t="shared" si="3"/>
        <v>0</v>
      </c>
      <c r="DZ14" s="36">
        <f t="shared" si="4"/>
        <v>340039.23376146785</v>
      </c>
      <c r="EA14" s="100">
        <v>9.6</v>
      </c>
      <c r="EB14" s="100">
        <v>0</v>
      </c>
      <c r="EC14" s="53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</row>
    <row r="15" spans="1:207" s="56" customFormat="1" ht="63" customHeight="1" x14ac:dyDescent="0.25">
      <c r="A15" s="155">
        <v>11</v>
      </c>
      <c r="B15" s="132">
        <v>466</v>
      </c>
      <c r="C15" s="132"/>
      <c r="D15" s="132" t="s">
        <v>7</v>
      </c>
      <c r="E15" s="11" t="s">
        <v>8</v>
      </c>
      <c r="F15" s="12">
        <v>466</v>
      </c>
      <c r="G15" s="3" t="s">
        <v>9</v>
      </c>
      <c r="H15" s="4" t="s">
        <v>10</v>
      </c>
      <c r="I15" s="180" t="s">
        <v>76</v>
      </c>
      <c r="J15" s="4">
        <v>10</v>
      </c>
      <c r="K15" s="13">
        <v>612</v>
      </c>
      <c r="L15" s="13" t="s">
        <v>10</v>
      </c>
      <c r="M15" s="13"/>
      <c r="N15" s="4">
        <f t="shared" si="0"/>
        <v>1937.4</v>
      </c>
      <c r="O15" s="4">
        <f t="shared" si="1"/>
        <v>322.5</v>
      </c>
      <c r="P15" s="4">
        <v>1614.9</v>
      </c>
      <c r="Q15" s="4">
        <v>1960</v>
      </c>
      <c r="R15" s="37" t="s">
        <v>5</v>
      </c>
      <c r="S15" s="37">
        <v>1999</v>
      </c>
      <c r="T15" s="4">
        <v>5</v>
      </c>
      <c r="U15" s="4">
        <v>2</v>
      </c>
      <c r="V15" s="4">
        <v>29</v>
      </c>
      <c r="W15" s="4">
        <v>2259</v>
      </c>
      <c r="X15" s="4">
        <v>604</v>
      </c>
      <c r="Y15" s="37">
        <v>7814</v>
      </c>
      <c r="Z15" s="37"/>
      <c r="AA15" s="4">
        <v>1937.4</v>
      </c>
      <c r="AB15" s="37"/>
      <c r="AC15" s="4">
        <v>1614.9</v>
      </c>
      <c r="AD15" s="4">
        <v>1052.3</v>
      </c>
      <c r="AE15" s="4">
        <v>1614.9</v>
      </c>
      <c r="AF15" s="4">
        <v>322.5</v>
      </c>
      <c r="AG15" s="37"/>
      <c r="AH15" s="37"/>
      <c r="AI15" s="4">
        <v>0</v>
      </c>
      <c r="AJ15" s="4">
        <v>31.3</v>
      </c>
      <c r="AK15" s="4"/>
      <c r="AL15" s="4">
        <v>322.5</v>
      </c>
      <c r="AM15" s="4">
        <v>40</v>
      </c>
      <c r="AN15" s="4">
        <v>10</v>
      </c>
      <c r="AO15" s="37"/>
      <c r="AP15" s="4">
        <v>327.8</v>
      </c>
      <c r="AQ15" s="4">
        <v>192.2</v>
      </c>
      <c r="AR15" s="4">
        <v>30</v>
      </c>
      <c r="AS15" s="4">
        <v>1287.0999999999999</v>
      </c>
      <c r="AT15" s="4">
        <v>860.1</v>
      </c>
      <c r="AU15" s="4"/>
      <c r="AV15" s="4"/>
      <c r="AW15" s="4"/>
      <c r="AX15" s="4"/>
      <c r="AY15" s="4"/>
      <c r="AZ15" s="4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4"/>
      <c r="BL15" s="13">
        <v>612</v>
      </c>
      <c r="BM15" s="13" t="s">
        <v>10</v>
      </c>
      <c r="BN15" s="14" t="s">
        <v>77</v>
      </c>
      <c r="BO15" s="14"/>
      <c r="BP15" s="15" t="s">
        <v>78</v>
      </c>
      <c r="BQ15" s="16"/>
      <c r="BR15" s="17"/>
      <c r="BS15" s="17"/>
      <c r="BT15" s="17"/>
      <c r="BU15" s="18"/>
      <c r="BV15" s="19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9"/>
      <c r="CJ15" s="17"/>
      <c r="CK15" s="17"/>
      <c r="CL15" s="5"/>
      <c r="CM15" s="17"/>
      <c r="CN15" s="17"/>
      <c r="CO15" s="20"/>
      <c r="CP15" s="21"/>
      <c r="CQ15" s="22"/>
      <c r="CR15" s="23"/>
      <c r="CS15" s="24"/>
      <c r="CT15" s="25"/>
      <c r="CU15" s="26"/>
      <c r="CV15" s="29"/>
      <c r="CW15" s="28"/>
      <c r="CX15" s="29"/>
      <c r="CY15" s="30"/>
      <c r="CZ15" s="31"/>
      <c r="DA15" s="32"/>
      <c r="DB15" s="5"/>
      <c r="DC15" s="33"/>
      <c r="DD15" s="34"/>
      <c r="DE15" s="2"/>
      <c r="DF15" s="2"/>
      <c r="DG15" s="2"/>
      <c r="DH15" s="2"/>
      <c r="DI15" s="2"/>
      <c r="DJ15" s="2"/>
      <c r="DK15" s="2"/>
      <c r="DL15" s="2"/>
      <c r="DM15" s="2"/>
      <c r="DN15" s="38"/>
      <c r="DO15" s="38"/>
      <c r="DP15" s="38"/>
      <c r="DQ15" s="38"/>
      <c r="DR15" s="26"/>
      <c r="DS15" s="29"/>
      <c r="DT15" s="27"/>
      <c r="DU15" s="156">
        <v>322.5</v>
      </c>
      <c r="DV15" s="96">
        <v>0</v>
      </c>
      <c r="DW15" s="99">
        <v>1056695.370083617</v>
      </c>
      <c r="DX15" s="52">
        <f t="shared" si="2"/>
        <v>291.2</v>
      </c>
      <c r="DY15" s="36">
        <f t="shared" si="3"/>
        <v>0</v>
      </c>
      <c r="DZ15" s="36">
        <f t="shared" si="4"/>
        <v>954138.57912666444</v>
      </c>
      <c r="EA15" s="100">
        <v>31.3</v>
      </c>
      <c r="EB15" s="100">
        <v>0</v>
      </c>
      <c r="EC15" s="53"/>
      <c r="ED15" s="53"/>
      <c r="EE15" s="53"/>
      <c r="EF15" s="53"/>
      <c r="EG15" s="53"/>
      <c r="EH15" s="53"/>
      <c r="EI15" s="53"/>
      <c r="EJ15" s="53"/>
      <c r="EK15" s="53"/>
      <c r="EL15" s="53"/>
      <c r="EM15" s="53"/>
      <c r="EN15" s="53"/>
      <c r="EO15" s="53"/>
      <c r="EP15" s="53"/>
      <c r="EQ15" s="53"/>
      <c r="ER15" s="53"/>
      <c r="ES15" s="53"/>
      <c r="ET15" s="53"/>
      <c r="EU15" s="53"/>
      <c r="EV15" s="53"/>
      <c r="EW15" s="53"/>
      <c r="EX15" s="53"/>
      <c r="EY15" s="53"/>
      <c r="EZ15" s="53"/>
      <c r="FA15" s="53"/>
      <c r="FB15" s="53"/>
      <c r="FC15" s="53"/>
      <c r="FD15" s="53"/>
      <c r="FE15" s="53"/>
      <c r="FF15" s="53"/>
      <c r="FG15" s="53"/>
      <c r="FH15" s="53"/>
      <c r="FI15" s="53"/>
      <c r="FJ15" s="53"/>
      <c r="FK15" s="53"/>
      <c r="FL15" s="53"/>
      <c r="FM15" s="53"/>
      <c r="FN15" s="53"/>
      <c r="FO15" s="53"/>
      <c r="FP15" s="53"/>
      <c r="FQ15" s="53"/>
      <c r="FR15" s="53"/>
      <c r="FS15" s="53"/>
      <c r="FT15" s="53"/>
      <c r="FU15" s="53"/>
      <c r="FV15" s="53"/>
      <c r="FW15" s="53"/>
      <c r="FX15" s="53"/>
      <c r="FY15" s="53"/>
      <c r="FZ15" s="53"/>
      <c r="GA15" s="53"/>
      <c r="GB15" s="53"/>
      <c r="GC15" s="53"/>
      <c r="GD15" s="53"/>
      <c r="GE15" s="53"/>
      <c r="GF15" s="53"/>
      <c r="GG15" s="53"/>
      <c r="GH15" s="53"/>
      <c r="GI15" s="53"/>
      <c r="GJ15" s="53"/>
      <c r="GK15" s="53"/>
      <c r="GL15" s="53"/>
      <c r="GM15" s="53"/>
      <c r="GN15" s="53"/>
      <c r="GO15" s="53"/>
      <c r="GP15" s="53"/>
      <c r="GQ15" s="53"/>
      <c r="GR15" s="53"/>
      <c r="GS15" s="53"/>
      <c r="GT15" s="53"/>
      <c r="GU15" s="53"/>
      <c r="GV15" s="53"/>
      <c r="GW15" s="53"/>
    </row>
    <row r="16" spans="1:207" s="56" customFormat="1" ht="63" customHeight="1" x14ac:dyDescent="0.25">
      <c r="A16" s="155">
        <v>12</v>
      </c>
      <c r="B16" s="159">
        <v>481</v>
      </c>
      <c r="C16" s="159"/>
      <c r="D16" s="159" t="s">
        <v>7</v>
      </c>
      <c r="E16" s="160" t="s">
        <v>8</v>
      </c>
      <c r="F16" s="169">
        <v>481</v>
      </c>
      <c r="G16" s="162" t="s">
        <v>9</v>
      </c>
      <c r="H16" s="163" t="s">
        <v>10</v>
      </c>
      <c r="I16" s="164" t="s">
        <v>79</v>
      </c>
      <c r="J16" s="163">
        <v>6</v>
      </c>
      <c r="K16" s="165">
        <v>627</v>
      </c>
      <c r="L16" s="165" t="s">
        <v>10</v>
      </c>
      <c r="M16" s="165"/>
      <c r="N16" s="163">
        <f t="shared" si="0"/>
        <v>4154.6000000000004</v>
      </c>
      <c r="O16" s="163">
        <f t="shared" si="1"/>
        <v>115.2</v>
      </c>
      <c r="P16" s="163">
        <v>4039.4</v>
      </c>
      <c r="Q16" s="163">
        <v>1987</v>
      </c>
      <c r="R16" s="163" t="s">
        <v>6</v>
      </c>
      <c r="S16" s="163">
        <v>1990</v>
      </c>
      <c r="T16" s="163">
        <v>9</v>
      </c>
      <c r="U16" s="163">
        <v>2</v>
      </c>
      <c r="V16" s="163" t="s">
        <v>54</v>
      </c>
      <c r="W16" s="163">
        <v>5780</v>
      </c>
      <c r="X16" s="163">
        <v>664</v>
      </c>
      <c r="Y16" s="163">
        <v>16842</v>
      </c>
      <c r="Z16" s="163">
        <v>4101.2</v>
      </c>
      <c r="AA16" s="163"/>
      <c r="AB16" s="163"/>
      <c r="AC16" s="163">
        <v>3986</v>
      </c>
      <c r="AD16" s="163">
        <v>2239.6</v>
      </c>
      <c r="AE16" s="163">
        <v>4039.4</v>
      </c>
      <c r="AF16" s="163">
        <v>115.2</v>
      </c>
      <c r="AG16" s="163"/>
      <c r="AH16" s="163"/>
      <c r="AI16" s="163">
        <v>82.7</v>
      </c>
      <c r="AJ16" s="163">
        <v>82.7</v>
      </c>
      <c r="AK16" s="163">
        <v>5.7</v>
      </c>
      <c r="AL16" s="163"/>
      <c r="AM16" s="163">
        <v>89</v>
      </c>
      <c r="AN16" s="163">
        <v>27</v>
      </c>
      <c r="AO16" s="163"/>
      <c r="AP16" s="163">
        <v>854.4</v>
      </c>
      <c r="AQ16" s="163">
        <v>476.8</v>
      </c>
      <c r="AR16" s="163">
        <v>45</v>
      </c>
      <c r="AS16" s="163">
        <v>2080.5</v>
      </c>
      <c r="AT16" s="163">
        <v>1137.2</v>
      </c>
      <c r="AU16" s="163">
        <v>16</v>
      </c>
      <c r="AV16" s="163">
        <v>976</v>
      </c>
      <c r="AW16" s="163">
        <v>577.6</v>
      </c>
      <c r="AX16" s="163">
        <v>1</v>
      </c>
      <c r="AY16" s="163">
        <v>75.099999999999994</v>
      </c>
      <c r="AZ16" s="163">
        <v>48</v>
      </c>
      <c r="BA16" s="163">
        <v>1</v>
      </c>
      <c r="BB16" s="163">
        <v>45.5</v>
      </c>
      <c r="BC16" s="163">
        <v>23.5</v>
      </c>
      <c r="BD16" s="163"/>
      <c r="BE16" s="163"/>
      <c r="BF16" s="163"/>
      <c r="BG16" s="163"/>
      <c r="BH16" s="163"/>
      <c r="BI16" s="163"/>
      <c r="BJ16" s="163"/>
      <c r="BK16" s="163"/>
      <c r="BL16" s="165">
        <v>627</v>
      </c>
      <c r="BM16" s="165" t="s">
        <v>10</v>
      </c>
      <c r="BN16" s="166" t="s">
        <v>80</v>
      </c>
      <c r="BO16" s="166"/>
      <c r="BP16" s="167" t="s">
        <v>81</v>
      </c>
      <c r="BQ16" s="16"/>
      <c r="BR16" s="17"/>
      <c r="BS16" s="17"/>
      <c r="BT16" s="17"/>
      <c r="BU16" s="18"/>
      <c r="BV16" s="19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9"/>
      <c r="CJ16" s="17"/>
      <c r="CK16" s="17"/>
      <c r="CL16" s="5"/>
      <c r="CM16" s="17"/>
      <c r="CN16" s="17"/>
      <c r="CO16" s="20"/>
      <c r="CP16" s="21"/>
      <c r="CQ16" s="22"/>
      <c r="CR16" s="23"/>
      <c r="CS16" s="24"/>
      <c r="CT16" s="25"/>
      <c r="CU16" s="26"/>
      <c r="CV16" s="29"/>
      <c r="CW16" s="28"/>
      <c r="CX16" s="29"/>
      <c r="CY16" s="30"/>
      <c r="CZ16" s="31"/>
      <c r="DA16" s="32"/>
      <c r="DB16" s="5"/>
      <c r="DC16" s="33"/>
      <c r="DD16" s="34"/>
      <c r="DE16" s="2"/>
      <c r="DF16" s="2"/>
      <c r="DG16" s="2"/>
      <c r="DH16" s="2"/>
      <c r="DI16" s="2"/>
      <c r="DJ16" s="2"/>
      <c r="DK16" s="2"/>
      <c r="DL16" s="2"/>
      <c r="DM16" s="2"/>
      <c r="DN16" s="38"/>
      <c r="DO16" s="38"/>
      <c r="DP16" s="38"/>
      <c r="DQ16" s="38"/>
      <c r="DR16" s="26"/>
      <c r="DS16" s="29"/>
      <c r="DT16" s="27"/>
      <c r="DU16" s="156">
        <v>115.2</v>
      </c>
      <c r="DV16" s="99">
        <v>82.7</v>
      </c>
      <c r="DW16" s="99">
        <v>1459220.9256246088</v>
      </c>
      <c r="DX16" s="52">
        <f t="shared" si="2"/>
        <v>26.799999999999997</v>
      </c>
      <c r="DY16" s="36">
        <f t="shared" si="3"/>
        <v>0</v>
      </c>
      <c r="DZ16" s="36">
        <f t="shared" si="4"/>
        <v>339471.53478072491</v>
      </c>
      <c r="EA16" s="100">
        <v>88.4</v>
      </c>
      <c r="EB16" s="100">
        <v>82.7</v>
      </c>
      <c r="EC16" s="105"/>
      <c r="ED16" s="105"/>
      <c r="EE16" s="105"/>
      <c r="EF16" s="105"/>
      <c r="EG16" s="105"/>
      <c r="EH16" s="105"/>
      <c r="EI16" s="105"/>
      <c r="EJ16" s="105"/>
      <c r="EK16" s="105"/>
      <c r="EL16" s="105"/>
      <c r="EM16" s="105"/>
      <c r="EN16" s="105"/>
      <c r="EO16" s="105"/>
      <c r="EP16" s="105"/>
      <c r="EQ16" s="105"/>
      <c r="ER16" s="105"/>
      <c r="ES16" s="105"/>
      <c r="ET16" s="105"/>
      <c r="EU16" s="105"/>
      <c r="EV16" s="105"/>
      <c r="EW16" s="105"/>
      <c r="EX16" s="105"/>
      <c r="EY16" s="105"/>
      <c r="EZ16" s="105"/>
      <c r="FA16" s="105"/>
      <c r="FB16" s="105"/>
      <c r="FC16" s="105"/>
      <c r="FD16" s="105"/>
      <c r="FE16" s="105"/>
      <c r="FF16" s="105"/>
      <c r="FG16" s="105"/>
      <c r="FH16" s="105"/>
      <c r="FI16" s="105"/>
      <c r="FJ16" s="105"/>
      <c r="FK16" s="105"/>
      <c r="FL16" s="105"/>
      <c r="FM16" s="105"/>
      <c r="FN16" s="105"/>
      <c r="FO16" s="105"/>
      <c r="FP16" s="105"/>
      <c r="FQ16" s="105"/>
      <c r="FR16" s="105"/>
      <c r="FS16" s="105"/>
      <c r="FT16" s="105"/>
      <c r="FU16" s="105"/>
      <c r="FV16" s="105"/>
      <c r="FW16" s="105"/>
      <c r="FX16" s="105"/>
      <c r="FY16" s="105"/>
      <c r="FZ16" s="105"/>
      <c r="GA16" s="105"/>
      <c r="GB16" s="105"/>
      <c r="GC16" s="105"/>
      <c r="GD16" s="105"/>
      <c r="GE16" s="105"/>
      <c r="GF16" s="105"/>
      <c r="GG16" s="105"/>
      <c r="GH16" s="105"/>
      <c r="GI16" s="105"/>
      <c r="GJ16" s="105"/>
      <c r="GK16" s="105"/>
      <c r="GL16" s="105"/>
      <c r="GM16" s="105"/>
      <c r="GN16" s="105"/>
      <c r="GO16" s="105"/>
      <c r="GP16" s="105"/>
      <c r="GQ16" s="105"/>
      <c r="GR16" s="105"/>
      <c r="GS16" s="105"/>
      <c r="GT16" s="105"/>
      <c r="GU16" s="105"/>
      <c r="GV16" s="105"/>
      <c r="GW16" s="105"/>
    </row>
    <row r="17" spans="1:205" s="56" customFormat="1" ht="63" customHeight="1" x14ac:dyDescent="0.25">
      <c r="A17" s="182">
        <v>13</v>
      </c>
      <c r="B17" s="159">
        <v>527</v>
      </c>
      <c r="C17" s="159"/>
      <c r="D17" s="159" t="s">
        <v>88</v>
      </c>
      <c r="E17" s="160" t="s">
        <v>8</v>
      </c>
      <c r="F17" s="169">
        <v>527</v>
      </c>
      <c r="G17" s="162" t="s">
        <v>9</v>
      </c>
      <c r="H17" s="163"/>
      <c r="I17" s="164"/>
      <c r="J17" s="163"/>
      <c r="K17" s="165">
        <v>675</v>
      </c>
      <c r="L17" s="165" t="s">
        <v>10</v>
      </c>
      <c r="M17" s="165"/>
      <c r="N17" s="170">
        <v>1215</v>
      </c>
      <c r="O17" s="163">
        <f t="shared" si="1"/>
        <v>0</v>
      </c>
      <c r="P17" s="163"/>
      <c r="Q17" s="168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163"/>
      <c r="AG17" s="163"/>
      <c r="AH17" s="163"/>
      <c r="AI17" s="163"/>
      <c r="AJ17" s="163"/>
      <c r="AK17" s="163"/>
      <c r="AL17" s="163"/>
      <c r="AM17" s="163"/>
      <c r="AN17" s="163"/>
      <c r="AO17" s="163"/>
      <c r="AP17" s="163"/>
      <c r="AQ17" s="163"/>
      <c r="AR17" s="163"/>
      <c r="AS17" s="163"/>
      <c r="AT17" s="163"/>
      <c r="AU17" s="163"/>
      <c r="AV17" s="163"/>
      <c r="AW17" s="163"/>
      <c r="AX17" s="163"/>
      <c r="AY17" s="163"/>
      <c r="AZ17" s="163"/>
      <c r="BA17" s="163"/>
      <c r="BB17" s="163"/>
      <c r="BC17" s="163"/>
      <c r="BD17" s="163"/>
      <c r="BE17" s="163"/>
      <c r="BF17" s="163"/>
      <c r="BG17" s="163"/>
      <c r="BH17" s="163"/>
      <c r="BI17" s="163"/>
      <c r="BJ17" s="163"/>
      <c r="BK17" s="163"/>
      <c r="BL17" s="165">
        <v>675</v>
      </c>
      <c r="BM17" s="165" t="s">
        <v>10</v>
      </c>
      <c r="BN17" s="166"/>
      <c r="BO17" s="166"/>
      <c r="BP17" s="171" t="s">
        <v>89</v>
      </c>
      <c r="BQ17" s="16"/>
      <c r="BR17" s="17"/>
      <c r="BS17" s="17"/>
      <c r="BT17" s="17"/>
      <c r="BU17" s="18"/>
      <c r="BV17" s="19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9"/>
      <c r="CJ17" s="17"/>
      <c r="CK17" s="17"/>
      <c r="CL17" s="5"/>
      <c r="CM17" s="17"/>
      <c r="CN17" s="17"/>
      <c r="CO17" s="20"/>
      <c r="CP17" s="21"/>
      <c r="CQ17" s="22"/>
      <c r="CR17" s="23"/>
      <c r="CS17" s="24"/>
      <c r="CT17" s="25"/>
      <c r="CU17" s="26"/>
      <c r="CV17" s="29"/>
      <c r="CW17" s="28"/>
      <c r="CX17" s="29"/>
      <c r="CY17" s="30"/>
      <c r="CZ17" s="31"/>
      <c r="DA17" s="32"/>
      <c r="DB17" s="5"/>
      <c r="DC17" s="33"/>
      <c r="DD17" s="34"/>
      <c r="DE17" s="2"/>
      <c r="DF17" s="2"/>
      <c r="DG17" s="2"/>
      <c r="DH17" s="2"/>
      <c r="DI17" s="2"/>
      <c r="DJ17" s="2"/>
      <c r="DK17" s="2"/>
      <c r="DL17" s="2"/>
      <c r="DM17" s="2"/>
      <c r="DN17" s="38"/>
      <c r="DO17" s="38"/>
      <c r="DP17" s="38"/>
      <c r="DQ17" s="38"/>
      <c r="DR17" s="26"/>
      <c r="DS17" s="29"/>
      <c r="DT17" s="27"/>
      <c r="DU17" s="156">
        <v>1215</v>
      </c>
      <c r="DV17" s="96">
        <v>0</v>
      </c>
      <c r="DW17" s="99">
        <v>12779775</v>
      </c>
      <c r="DX17" s="52">
        <f t="shared" si="2"/>
        <v>1189.5</v>
      </c>
      <c r="DY17" s="36">
        <f t="shared" si="3"/>
        <v>0</v>
      </c>
      <c r="DZ17" s="36">
        <f t="shared" si="4"/>
        <v>12511557.5</v>
      </c>
      <c r="EA17" s="100">
        <v>25.5</v>
      </c>
      <c r="EB17" s="100">
        <v>0</v>
      </c>
      <c r="EC17" s="131"/>
      <c r="ED17" s="131"/>
      <c r="EE17" s="131"/>
      <c r="EF17" s="131"/>
      <c r="EG17" s="131"/>
      <c r="EH17" s="131"/>
      <c r="EI17" s="131"/>
      <c r="EJ17" s="131"/>
      <c r="EK17" s="131"/>
      <c r="EL17" s="131"/>
      <c r="EM17" s="131"/>
      <c r="EN17" s="131"/>
      <c r="EO17" s="131"/>
      <c r="EP17" s="131"/>
      <c r="EQ17" s="131"/>
      <c r="ER17" s="131"/>
      <c r="ES17" s="131"/>
      <c r="ET17" s="131"/>
      <c r="EU17" s="131"/>
      <c r="EV17" s="131"/>
      <c r="EW17" s="131"/>
      <c r="EX17" s="131"/>
      <c r="EY17" s="131"/>
      <c r="EZ17" s="131"/>
      <c r="FA17" s="131"/>
      <c r="FB17" s="131"/>
      <c r="FC17" s="131"/>
      <c r="FD17" s="131"/>
      <c r="FE17" s="131"/>
      <c r="FF17" s="131"/>
      <c r="FG17" s="131"/>
      <c r="FH17" s="131"/>
      <c r="FI17" s="131"/>
      <c r="FJ17" s="131"/>
      <c r="FK17" s="131"/>
      <c r="FL17" s="131"/>
      <c r="FM17" s="131"/>
      <c r="FN17" s="131"/>
      <c r="FO17" s="131"/>
      <c r="FP17" s="131"/>
      <c r="FQ17" s="131"/>
      <c r="FR17" s="131"/>
      <c r="FS17" s="131"/>
      <c r="FT17" s="131"/>
      <c r="FU17" s="131"/>
      <c r="FV17" s="131"/>
      <c r="FW17" s="131"/>
      <c r="FX17" s="131"/>
      <c r="FY17" s="131"/>
      <c r="FZ17" s="131"/>
      <c r="GA17" s="131"/>
      <c r="GB17" s="131"/>
      <c r="GC17" s="131"/>
      <c r="GD17" s="131"/>
      <c r="GE17" s="131"/>
      <c r="GF17" s="131"/>
      <c r="GG17" s="131"/>
      <c r="GH17" s="131"/>
      <c r="GI17" s="131"/>
      <c r="GJ17" s="131"/>
      <c r="GK17" s="131"/>
      <c r="GL17" s="131"/>
      <c r="GM17" s="131"/>
      <c r="GN17" s="131"/>
      <c r="GO17" s="131"/>
      <c r="GP17" s="131"/>
      <c r="GQ17" s="131"/>
      <c r="GR17" s="131"/>
      <c r="GS17" s="131"/>
      <c r="GT17" s="131"/>
      <c r="GU17" s="131"/>
      <c r="GV17" s="131"/>
      <c r="GW17" s="131"/>
    </row>
    <row r="18" spans="1:205" s="56" customFormat="1" ht="63" customHeight="1" x14ac:dyDescent="0.25">
      <c r="A18" s="182">
        <v>14</v>
      </c>
      <c r="B18" s="159">
        <v>534</v>
      </c>
      <c r="C18" s="159"/>
      <c r="D18" s="159" t="s">
        <v>7</v>
      </c>
      <c r="E18" s="160" t="s">
        <v>8</v>
      </c>
      <c r="F18" s="161">
        <v>534</v>
      </c>
      <c r="G18" s="162" t="s">
        <v>9</v>
      </c>
      <c r="H18" s="163" t="s">
        <v>10</v>
      </c>
      <c r="I18" s="164" t="s">
        <v>85</v>
      </c>
      <c r="J18" s="163">
        <v>3</v>
      </c>
      <c r="K18" s="165">
        <v>682</v>
      </c>
      <c r="L18" s="165" t="s">
        <v>10</v>
      </c>
      <c r="M18" s="165"/>
      <c r="N18" s="163">
        <f t="shared" ref="N18:N28" si="5">O18+P18</f>
        <v>1630.8999999999999</v>
      </c>
      <c r="O18" s="163">
        <f t="shared" si="1"/>
        <v>90.8</v>
      </c>
      <c r="P18" s="163">
        <v>1540.1</v>
      </c>
      <c r="Q18" s="163">
        <v>1965</v>
      </c>
      <c r="R18" s="163" t="s">
        <v>5</v>
      </c>
      <c r="S18" s="163">
        <v>1994</v>
      </c>
      <c r="T18" s="163">
        <v>5</v>
      </c>
      <c r="U18" s="163">
        <v>2</v>
      </c>
      <c r="V18" s="163">
        <v>17</v>
      </c>
      <c r="W18" s="163">
        <v>1257</v>
      </c>
      <c r="X18" s="163">
        <v>457</v>
      </c>
      <c r="Y18" s="163">
        <v>6313</v>
      </c>
      <c r="Z18" s="163"/>
      <c r="AA18" s="163">
        <v>1630.9</v>
      </c>
      <c r="AB18" s="163"/>
      <c r="AC18" s="163">
        <v>1540.1</v>
      </c>
      <c r="AD18" s="163">
        <v>1001.9</v>
      </c>
      <c r="AE18" s="163">
        <v>1540.1</v>
      </c>
      <c r="AF18" s="163">
        <v>90.8</v>
      </c>
      <c r="AG18" s="163"/>
      <c r="AH18" s="163"/>
      <c r="AI18" s="163">
        <v>15.9</v>
      </c>
      <c r="AJ18" s="163">
        <v>15.9</v>
      </c>
      <c r="AK18" s="163"/>
      <c r="AL18" s="163"/>
      <c r="AM18" s="163">
        <v>38</v>
      </c>
      <c r="AN18" s="163">
        <v>9</v>
      </c>
      <c r="AO18" s="163"/>
      <c r="AP18" s="163">
        <v>282.8</v>
      </c>
      <c r="AQ18" s="163">
        <v>171.8</v>
      </c>
      <c r="AR18" s="163">
        <v>29</v>
      </c>
      <c r="AS18" s="163">
        <v>1257.3</v>
      </c>
      <c r="AT18" s="163">
        <v>830.1</v>
      </c>
      <c r="AU18" s="163"/>
      <c r="AV18" s="163"/>
      <c r="AW18" s="163"/>
      <c r="AX18" s="163"/>
      <c r="AY18" s="163"/>
      <c r="AZ18" s="163"/>
      <c r="BA18" s="163"/>
      <c r="BB18" s="163"/>
      <c r="BC18" s="163"/>
      <c r="BD18" s="163"/>
      <c r="BE18" s="163"/>
      <c r="BF18" s="163"/>
      <c r="BG18" s="163"/>
      <c r="BH18" s="163"/>
      <c r="BI18" s="163"/>
      <c r="BJ18" s="163"/>
      <c r="BK18" s="163"/>
      <c r="BL18" s="165">
        <v>682</v>
      </c>
      <c r="BM18" s="165" t="s">
        <v>10</v>
      </c>
      <c r="BN18" s="166" t="s">
        <v>86</v>
      </c>
      <c r="BO18" s="166"/>
      <c r="BP18" s="167" t="s">
        <v>87</v>
      </c>
      <c r="BQ18" s="16"/>
      <c r="BR18" s="17"/>
      <c r="BS18" s="17"/>
      <c r="BT18" s="17"/>
      <c r="BU18" s="18"/>
      <c r="BV18" s="19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9"/>
      <c r="CJ18" s="17"/>
      <c r="CK18" s="17"/>
      <c r="CL18" s="5"/>
      <c r="CM18" s="17"/>
      <c r="CN18" s="17"/>
      <c r="CO18" s="20"/>
      <c r="CP18" s="21"/>
      <c r="CQ18" s="22"/>
      <c r="CR18" s="23"/>
      <c r="CS18" s="24"/>
      <c r="CT18" s="25"/>
      <c r="CU18" s="26"/>
      <c r="CV18" s="29"/>
      <c r="CW18" s="28"/>
      <c r="CX18" s="29"/>
      <c r="CY18" s="30"/>
      <c r="CZ18" s="31"/>
      <c r="DA18" s="32"/>
      <c r="DB18" s="5"/>
      <c r="DC18" s="33"/>
      <c r="DD18" s="34"/>
      <c r="DE18" s="2"/>
      <c r="DF18" s="2"/>
      <c r="DG18" s="2"/>
      <c r="DH18" s="2"/>
      <c r="DI18" s="2"/>
      <c r="DJ18" s="2"/>
      <c r="DK18" s="2"/>
      <c r="DL18" s="2"/>
      <c r="DM18" s="2"/>
      <c r="DN18" s="38"/>
      <c r="DO18" s="38"/>
      <c r="DP18" s="38"/>
      <c r="DQ18" s="38"/>
      <c r="DR18" s="26"/>
      <c r="DS18" s="29"/>
      <c r="DT18" s="27"/>
      <c r="DU18" s="156">
        <v>90.8</v>
      </c>
      <c r="DV18" s="99">
        <v>15.9</v>
      </c>
      <c r="DW18" s="99">
        <v>391775.41529216996</v>
      </c>
      <c r="DX18" s="52">
        <f t="shared" si="2"/>
        <v>74.899999999999991</v>
      </c>
      <c r="DY18" s="36">
        <f t="shared" si="3"/>
        <v>0</v>
      </c>
      <c r="DZ18" s="36">
        <f t="shared" si="4"/>
        <v>323171.57054387144</v>
      </c>
      <c r="EA18" s="103">
        <v>15.9</v>
      </c>
      <c r="EB18" s="103">
        <v>15.9</v>
      </c>
      <c r="EC18" s="131"/>
      <c r="ED18" s="131"/>
      <c r="EE18" s="131"/>
      <c r="EF18" s="131"/>
      <c r="EG18" s="131"/>
      <c r="EH18" s="131"/>
      <c r="EI18" s="131"/>
      <c r="EJ18" s="131"/>
      <c r="EK18" s="131"/>
      <c r="EL18" s="131"/>
      <c r="EM18" s="131"/>
      <c r="EN18" s="131"/>
      <c r="EO18" s="131"/>
      <c r="EP18" s="131"/>
      <c r="EQ18" s="131"/>
      <c r="ER18" s="131"/>
      <c r="ES18" s="131"/>
      <c r="ET18" s="131"/>
      <c r="EU18" s="131"/>
      <c r="EV18" s="131"/>
      <c r="EW18" s="131"/>
      <c r="EX18" s="131"/>
      <c r="EY18" s="131"/>
      <c r="EZ18" s="131"/>
      <c r="FA18" s="131"/>
      <c r="FB18" s="131"/>
      <c r="FC18" s="131"/>
      <c r="FD18" s="131"/>
      <c r="FE18" s="131"/>
      <c r="FF18" s="131"/>
      <c r="FG18" s="131"/>
      <c r="FH18" s="131"/>
      <c r="FI18" s="131"/>
      <c r="FJ18" s="131"/>
      <c r="FK18" s="131"/>
      <c r="FL18" s="131"/>
      <c r="FM18" s="131"/>
      <c r="FN18" s="131"/>
      <c r="FO18" s="131"/>
      <c r="FP18" s="131"/>
      <c r="FQ18" s="131"/>
      <c r="FR18" s="131"/>
      <c r="FS18" s="131"/>
      <c r="FT18" s="131"/>
      <c r="FU18" s="131"/>
      <c r="FV18" s="131"/>
      <c r="FW18" s="131"/>
      <c r="FX18" s="131"/>
      <c r="FY18" s="131"/>
      <c r="FZ18" s="131"/>
      <c r="GA18" s="131"/>
      <c r="GB18" s="131"/>
      <c r="GC18" s="131"/>
      <c r="GD18" s="131"/>
      <c r="GE18" s="131"/>
      <c r="GF18" s="131"/>
      <c r="GG18" s="131"/>
      <c r="GH18" s="131"/>
      <c r="GI18" s="131"/>
      <c r="GJ18" s="131"/>
      <c r="GK18" s="131"/>
      <c r="GL18" s="131"/>
      <c r="GM18" s="131"/>
      <c r="GN18" s="131"/>
      <c r="GO18" s="131"/>
      <c r="GP18" s="131"/>
      <c r="GQ18" s="131"/>
      <c r="GR18" s="131"/>
      <c r="GS18" s="131"/>
      <c r="GT18" s="131"/>
      <c r="GU18" s="131"/>
      <c r="GV18" s="131"/>
      <c r="GW18" s="131"/>
    </row>
    <row r="19" spans="1:205" s="56" customFormat="1" ht="63" customHeight="1" x14ac:dyDescent="0.25">
      <c r="A19" s="182">
        <v>15</v>
      </c>
      <c r="B19" s="159">
        <v>637</v>
      </c>
      <c r="C19" s="159"/>
      <c r="D19" s="159" t="s">
        <v>7</v>
      </c>
      <c r="E19" s="160" t="s">
        <v>8</v>
      </c>
      <c r="F19" s="161">
        <v>637</v>
      </c>
      <c r="G19" s="162" t="s">
        <v>9</v>
      </c>
      <c r="H19" s="163" t="s">
        <v>10</v>
      </c>
      <c r="I19" s="164" t="s">
        <v>102</v>
      </c>
      <c r="J19" s="163">
        <v>11</v>
      </c>
      <c r="K19" s="165">
        <v>793</v>
      </c>
      <c r="L19" s="165" t="s">
        <v>10</v>
      </c>
      <c r="M19" s="165"/>
      <c r="N19" s="163">
        <f t="shared" si="5"/>
        <v>6149.5</v>
      </c>
      <c r="O19" s="163">
        <f t="shared" si="1"/>
        <v>122.9</v>
      </c>
      <c r="P19" s="163">
        <v>6026.6</v>
      </c>
      <c r="Q19" s="168">
        <v>1968</v>
      </c>
      <c r="R19" s="163" t="s">
        <v>6</v>
      </c>
      <c r="S19" s="163">
        <v>1994</v>
      </c>
      <c r="T19" s="163">
        <v>5</v>
      </c>
      <c r="U19" s="163">
        <v>8</v>
      </c>
      <c r="V19" s="163">
        <v>14</v>
      </c>
      <c r="W19" s="163">
        <v>5218</v>
      </c>
      <c r="X19" s="163">
        <v>1524</v>
      </c>
      <c r="Y19" s="163">
        <v>21618</v>
      </c>
      <c r="Z19" s="163">
        <v>6149.5</v>
      </c>
      <c r="AA19" s="163"/>
      <c r="AB19" s="163"/>
      <c r="AC19" s="163">
        <v>6026.6</v>
      </c>
      <c r="AD19" s="163">
        <v>4170.3</v>
      </c>
      <c r="AE19" s="163">
        <v>6026.6</v>
      </c>
      <c r="AF19" s="163">
        <v>122.9</v>
      </c>
      <c r="AG19" s="163"/>
      <c r="AH19" s="163"/>
      <c r="AI19" s="163">
        <v>61.5</v>
      </c>
      <c r="AJ19" s="163">
        <v>14</v>
      </c>
      <c r="AK19" s="163"/>
      <c r="AL19" s="163">
        <v>307.2</v>
      </c>
      <c r="AM19" s="163">
        <v>124</v>
      </c>
      <c r="AN19" s="163">
        <v>19</v>
      </c>
      <c r="AO19" s="163"/>
      <c r="AP19" s="163">
        <v>576.6</v>
      </c>
      <c r="AQ19" s="163">
        <v>330.3</v>
      </c>
      <c r="AR19" s="163">
        <v>52</v>
      </c>
      <c r="AS19" s="163">
        <v>2338.1</v>
      </c>
      <c r="AT19" s="163">
        <v>1597.3</v>
      </c>
      <c r="AU19" s="163">
        <v>42</v>
      </c>
      <c r="AV19" s="163">
        <v>2435.6999999999998</v>
      </c>
      <c r="AW19" s="163">
        <v>1792.8</v>
      </c>
      <c r="AX19" s="163">
        <v>11</v>
      </c>
      <c r="AY19" s="163">
        <v>676.2</v>
      </c>
      <c r="AZ19" s="163">
        <v>449.9</v>
      </c>
      <c r="BA19" s="163">
        <v>9</v>
      </c>
      <c r="BB19" s="163">
        <v>541.5</v>
      </c>
      <c r="BC19" s="163">
        <v>394.3</v>
      </c>
      <c r="BD19" s="163"/>
      <c r="BE19" s="163"/>
      <c r="BF19" s="163"/>
      <c r="BG19" s="163"/>
      <c r="BH19" s="163"/>
      <c r="BI19" s="163"/>
      <c r="BJ19" s="163"/>
      <c r="BK19" s="163"/>
      <c r="BL19" s="165">
        <v>793</v>
      </c>
      <c r="BM19" s="165" t="s">
        <v>10</v>
      </c>
      <c r="BN19" s="166" t="s">
        <v>103</v>
      </c>
      <c r="BO19" s="166"/>
      <c r="BP19" s="167" t="s">
        <v>104</v>
      </c>
      <c r="BQ19" s="16"/>
      <c r="BR19" s="17"/>
      <c r="BS19" s="17"/>
      <c r="BT19" s="17"/>
      <c r="BU19" s="18"/>
      <c r="BV19" s="19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9"/>
      <c r="CJ19" s="17"/>
      <c r="CK19" s="17"/>
      <c r="CL19" s="5"/>
      <c r="CM19" s="17"/>
      <c r="CN19" s="17"/>
      <c r="CO19" s="20"/>
      <c r="CP19" s="21"/>
      <c r="CQ19" s="22"/>
      <c r="CR19" s="23"/>
      <c r="CS19" s="24"/>
      <c r="CT19" s="25"/>
      <c r="CU19" s="26"/>
      <c r="CV19" s="29"/>
      <c r="CW19" s="28"/>
      <c r="CX19" s="29"/>
      <c r="CY19" s="30"/>
      <c r="CZ19" s="31"/>
      <c r="DA19" s="32"/>
      <c r="DB19" s="5"/>
      <c r="DC19" s="33"/>
      <c r="DD19" s="34"/>
      <c r="DE19" s="2"/>
      <c r="DF19" s="2"/>
      <c r="DG19" s="2"/>
      <c r="DH19" s="2"/>
      <c r="DI19" s="2"/>
      <c r="DJ19" s="2"/>
      <c r="DK19" s="2"/>
      <c r="DL19" s="2"/>
      <c r="DM19" s="2"/>
      <c r="DN19" s="38"/>
      <c r="DO19" s="38"/>
      <c r="DP19" s="38"/>
      <c r="DQ19" s="38"/>
      <c r="DR19" s="26"/>
      <c r="DS19" s="29"/>
      <c r="DT19" s="27"/>
      <c r="DU19" s="156">
        <v>122.9</v>
      </c>
      <c r="DV19" s="99">
        <v>61.5</v>
      </c>
      <c r="DW19" s="99">
        <v>485450.18352711608</v>
      </c>
      <c r="DX19" s="52">
        <f t="shared" si="2"/>
        <v>108.9</v>
      </c>
      <c r="DY19" s="36">
        <f t="shared" si="3"/>
        <v>47.5</v>
      </c>
      <c r="DZ19" s="36">
        <f t="shared" si="4"/>
        <v>430150.73218960897</v>
      </c>
      <c r="EA19" s="100">
        <v>14</v>
      </c>
      <c r="EB19" s="100">
        <v>14</v>
      </c>
      <c r="EC19" s="131"/>
      <c r="ED19" s="131"/>
      <c r="EE19" s="131"/>
      <c r="EF19" s="131"/>
      <c r="EG19" s="131"/>
      <c r="EH19" s="131"/>
      <c r="EI19" s="131"/>
      <c r="EJ19" s="131"/>
      <c r="EK19" s="131"/>
      <c r="EL19" s="131"/>
      <c r="EM19" s="131"/>
      <c r="EN19" s="131"/>
      <c r="EO19" s="131"/>
      <c r="EP19" s="131"/>
      <c r="EQ19" s="131"/>
      <c r="ER19" s="131"/>
      <c r="ES19" s="131"/>
      <c r="ET19" s="131"/>
      <c r="EU19" s="131"/>
      <c r="EV19" s="131"/>
      <c r="EW19" s="131"/>
      <c r="EX19" s="131"/>
      <c r="EY19" s="131"/>
      <c r="EZ19" s="131"/>
      <c r="FA19" s="131"/>
      <c r="FB19" s="131"/>
      <c r="FC19" s="131"/>
      <c r="FD19" s="131"/>
      <c r="FE19" s="131"/>
      <c r="FF19" s="131"/>
      <c r="FG19" s="131"/>
      <c r="FH19" s="131"/>
      <c r="FI19" s="131"/>
      <c r="FJ19" s="131"/>
      <c r="FK19" s="131"/>
      <c r="FL19" s="131"/>
      <c r="FM19" s="131"/>
      <c r="FN19" s="131"/>
      <c r="FO19" s="131"/>
      <c r="FP19" s="131"/>
      <c r="FQ19" s="131"/>
      <c r="FR19" s="131"/>
      <c r="FS19" s="131"/>
      <c r="FT19" s="131"/>
      <c r="FU19" s="131"/>
      <c r="FV19" s="131"/>
      <c r="FW19" s="131"/>
      <c r="FX19" s="131"/>
      <c r="FY19" s="131"/>
      <c r="FZ19" s="131"/>
      <c r="GA19" s="131"/>
      <c r="GB19" s="131"/>
      <c r="GC19" s="131"/>
      <c r="GD19" s="131"/>
      <c r="GE19" s="131"/>
      <c r="GF19" s="131"/>
      <c r="GG19" s="131"/>
      <c r="GH19" s="131"/>
      <c r="GI19" s="131"/>
      <c r="GJ19" s="131"/>
      <c r="GK19" s="131"/>
      <c r="GL19" s="131"/>
      <c r="GM19" s="131"/>
      <c r="GN19" s="131"/>
      <c r="GO19" s="131"/>
      <c r="GP19" s="131"/>
      <c r="GQ19" s="131"/>
      <c r="GR19" s="131"/>
      <c r="GS19" s="131"/>
      <c r="GT19" s="131"/>
      <c r="GU19" s="131"/>
      <c r="GV19" s="131"/>
      <c r="GW19" s="131"/>
    </row>
    <row r="20" spans="1:205" s="56" customFormat="1" ht="63" customHeight="1" x14ac:dyDescent="0.25">
      <c r="A20" s="182">
        <v>16</v>
      </c>
      <c r="B20" s="159">
        <v>665</v>
      </c>
      <c r="C20" s="159">
        <v>167</v>
      </c>
      <c r="D20" s="159" t="s">
        <v>7</v>
      </c>
      <c r="E20" s="160" t="s">
        <v>8</v>
      </c>
      <c r="F20" s="161">
        <v>665</v>
      </c>
      <c r="G20" s="162" t="s">
        <v>9</v>
      </c>
      <c r="H20" s="163" t="s">
        <v>10</v>
      </c>
      <c r="I20" s="164" t="s">
        <v>105</v>
      </c>
      <c r="J20" s="163">
        <v>5</v>
      </c>
      <c r="K20" s="165">
        <v>821</v>
      </c>
      <c r="L20" s="165" t="s">
        <v>10</v>
      </c>
      <c r="M20" s="165"/>
      <c r="N20" s="163">
        <f t="shared" si="5"/>
        <v>6005.8</v>
      </c>
      <c r="O20" s="163">
        <f t="shared" si="1"/>
        <v>97.8</v>
      </c>
      <c r="P20" s="163">
        <v>5908</v>
      </c>
      <c r="Q20" s="163">
        <v>1971</v>
      </c>
      <c r="R20" s="163" t="s">
        <v>97</v>
      </c>
      <c r="S20" s="163">
        <v>1995</v>
      </c>
      <c r="T20" s="163">
        <v>6</v>
      </c>
      <c r="U20" s="163">
        <v>7</v>
      </c>
      <c r="V20" s="163">
        <v>16</v>
      </c>
      <c r="W20" s="163">
        <v>3830</v>
      </c>
      <c r="X20" s="163">
        <v>1358</v>
      </c>
      <c r="Y20" s="163">
        <v>22005</v>
      </c>
      <c r="Z20" s="163">
        <v>5919.4</v>
      </c>
      <c r="AA20" s="163"/>
      <c r="AB20" s="163"/>
      <c r="AC20" s="163">
        <v>5821.6</v>
      </c>
      <c r="AD20" s="163">
        <v>3996.6</v>
      </c>
      <c r="AE20" s="163">
        <v>5908</v>
      </c>
      <c r="AF20" s="163">
        <v>97.8</v>
      </c>
      <c r="AG20" s="163"/>
      <c r="AH20" s="163"/>
      <c r="AI20" s="163">
        <v>30.4</v>
      </c>
      <c r="AJ20" s="163">
        <v>30.4</v>
      </c>
      <c r="AK20" s="163">
        <v>7.2</v>
      </c>
      <c r="AL20" s="163"/>
      <c r="AM20" s="163">
        <v>117</v>
      </c>
      <c r="AN20" s="163">
        <v>10</v>
      </c>
      <c r="AO20" s="163"/>
      <c r="AP20" s="163">
        <v>340.3</v>
      </c>
      <c r="AQ20" s="163">
        <v>183.3</v>
      </c>
      <c r="AR20" s="163">
        <v>73</v>
      </c>
      <c r="AS20" s="163">
        <v>3311.2</v>
      </c>
      <c r="AT20" s="163">
        <v>2233.4</v>
      </c>
      <c r="AU20" s="163">
        <v>30</v>
      </c>
      <c r="AV20" s="163">
        <v>1832.6</v>
      </c>
      <c r="AW20" s="163">
        <v>1339.3</v>
      </c>
      <c r="AX20" s="163">
        <v>4</v>
      </c>
      <c r="AY20" s="163">
        <v>337.5</v>
      </c>
      <c r="AZ20" s="163">
        <v>240.6</v>
      </c>
      <c r="BA20" s="163">
        <v>2</v>
      </c>
      <c r="BB20" s="163">
        <v>104.9</v>
      </c>
      <c r="BC20" s="163">
        <v>72.2</v>
      </c>
      <c r="BD20" s="163"/>
      <c r="BE20" s="163"/>
      <c r="BF20" s="163"/>
      <c r="BG20" s="163"/>
      <c r="BH20" s="163"/>
      <c r="BI20" s="163"/>
      <c r="BJ20" s="163"/>
      <c r="BK20" s="163"/>
      <c r="BL20" s="165">
        <v>821</v>
      </c>
      <c r="BM20" s="165" t="s">
        <v>10</v>
      </c>
      <c r="BN20" s="166" t="s">
        <v>106</v>
      </c>
      <c r="BO20" s="166"/>
      <c r="BP20" s="167" t="s">
        <v>107</v>
      </c>
      <c r="BQ20" s="16"/>
      <c r="BR20" s="17"/>
      <c r="BS20" s="17"/>
      <c r="BT20" s="17"/>
      <c r="BU20" s="18"/>
      <c r="BV20" s="19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9"/>
      <c r="CJ20" s="17"/>
      <c r="CK20" s="17"/>
      <c r="CL20" s="5"/>
      <c r="CM20" s="17"/>
      <c r="CN20" s="17"/>
      <c r="CO20" s="20"/>
      <c r="CP20" s="21"/>
      <c r="CQ20" s="22"/>
      <c r="CR20" s="23"/>
      <c r="CS20" s="24"/>
      <c r="CT20" s="25"/>
      <c r="CU20" s="26"/>
      <c r="CV20" s="29"/>
      <c r="CW20" s="28"/>
      <c r="CX20" s="29"/>
      <c r="CY20" s="30"/>
      <c r="CZ20" s="31"/>
      <c r="DA20" s="32"/>
      <c r="DB20" s="5"/>
      <c r="DC20" s="33"/>
      <c r="DD20" s="34"/>
      <c r="DE20" s="2"/>
      <c r="DF20" s="2"/>
      <c r="DG20" s="2"/>
      <c r="DH20" s="2"/>
      <c r="DI20" s="2"/>
      <c r="DJ20" s="2"/>
      <c r="DK20" s="2"/>
      <c r="DL20" s="2"/>
      <c r="DM20" s="2"/>
      <c r="DN20" s="38"/>
      <c r="DO20" s="38"/>
      <c r="DP20" s="38"/>
      <c r="DQ20" s="38"/>
      <c r="DR20" s="26"/>
      <c r="DS20" s="29"/>
      <c r="DT20" s="27"/>
      <c r="DU20" s="156">
        <v>60.2</v>
      </c>
      <c r="DV20" s="99">
        <v>0</v>
      </c>
      <c r="DW20" s="99">
        <v>422339.05</v>
      </c>
      <c r="DX20" s="52">
        <f t="shared" si="2"/>
        <v>53</v>
      </c>
      <c r="DY20" s="36">
        <f t="shared" si="3"/>
        <v>0</v>
      </c>
      <c r="DZ20" s="36">
        <f t="shared" si="4"/>
        <v>371826.73837209301</v>
      </c>
      <c r="EA20" s="100">
        <v>7.2</v>
      </c>
      <c r="EB20" s="100">
        <v>0</v>
      </c>
      <c r="EC20" s="131"/>
      <c r="ED20" s="131"/>
      <c r="EE20" s="131"/>
      <c r="EF20" s="131"/>
      <c r="EG20" s="131"/>
      <c r="EH20" s="131"/>
      <c r="EI20" s="131"/>
      <c r="EJ20" s="131"/>
      <c r="EK20" s="131"/>
      <c r="EL20" s="131"/>
      <c r="EM20" s="131"/>
      <c r="EN20" s="131"/>
      <c r="EO20" s="131"/>
      <c r="EP20" s="131"/>
      <c r="EQ20" s="131"/>
      <c r="ER20" s="131"/>
      <c r="ES20" s="131"/>
      <c r="ET20" s="131"/>
      <c r="EU20" s="131"/>
      <c r="EV20" s="131"/>
      <c r="EW20" s="131"/>
      <c r="EX20" s="131"/>
      <c r="EY20" s="131"/>
      <c r="EZ20" s="131"/>
      <c r="FA20" s="131"/>
      <c r="FB20" s="131"/>
      <c r="FC20" s="131"/>
      <c r="FD20" s="131"/>
      <c r="FE20" s="131"/>
      <c r="FF20" s="131"/>
      <c r="FG20" s="131"/>
      <c r="FH20" s="131"/>
      <c r="FI20" s="131"/>
      <c r="FJ20" s="131"/>
      <c r="FK20" s="131"/>
      <c r="FL20" s="131"/>
      <c r="FM20" s="131"/>
      <c r="FN20" s="131"/>
      <c r="FO20" s="131"/>
      <c r="FP20" s="131"/>
      <c r="FQ20" s="131"/>
      <c r="FR20" s="131"/>
      <c r="FS20" s="131"/>
      <c r="FT20" s="131"/>
      <c r="FU20" s="131"/>
      <c r="FV20" s="131"/>
      <c r="FW20" s="131"/>
      <c r="FX20" s="131"/>
      <c r="FY20" s="131"/>
      <c r="FZ20" s="131"/>
      <c r="GA20" s="131"/>
      <c r="GB20" s="131"/>
      <c r="GC20" s="131"/>
      <c r="GD20" s="131"/>
      <c r="GE20" s="131"/>
      <c r="GF20" s="131"/>
      <c r="GG20" s="131"/>
      <c r="GH20" s="131"/>
      <c r="GI20" s="131"/>
      <c r="GJ20" s="131"/>
      <c r="GK20" s="131"/>
      <c r="GL20" s="131"/>
      <c r="GM20" s="131"/>
      <c r="GN20" s="131"/>
      <c r="GO20" s="131"/>
      <c r="GP20" s="131"/>
      <c r="GQ20" s="131"/>
      <c r="GR20" s="131"/>
      <c r="GS20" s="131"/>
      <c r="GT20" s="131"/>
      <c r="GU20" s="131"/>
      <c r="GV20" s="131"/>
      <c r="GW20" s="131"/>
    </row>
    <row r="21" spans="1:205" s="56" customFormat="1" ht="63" customHeight="1" x14ac:dyDescent="0.25">
      <c r="A21" s="182">
        <v>17</v>
      </c>
      <c r="B21" s="181">
        <v>881</v>
      </c>
      <c r="C21" s="181"/>
      <c r="D21" s="181" t="s">
        <v>7</v>
      </c>
      <c r="E21" s="11" t="s">
        <v>2</v>
      </c>
      <c r="F21" s="12">
        <v>200</v>
      </c>
      <c r="G21" s="3" t="s">
        <v>9</v>
      </c>
      <c r="H21" s="13" t="s">
        <v>3</v>
      </c>
      <c r="I21" s="39" t="s">
        <v>57</v>
      </c>
      <c r="J21" s="13">
        <v>7</v>
      </c>
      <c r="K21" s="13">
        <v>234</v>
      </c>
      <c r="L21" s="13" t="s">
        <v>3</v>
      </c>
      <c r="M21" s="13"/>
      <c r="N21" s="4">
        <f t="shared" si="5"/>
        <v>1292.8999999999999</v>
      </c>
      <c r="O21" s="4">
        <f t="shared" si="1"/>
        <v>50.599999999999994</v>
      </c>
      <c r="P21" s="40">
        <v>1242.3</v>
      </c>
      <c r="Q21" s="13">
        <v>1985</v>
      </c>
      <c r="R21" s="13" t="s">
        <v>6</v>
      </c>
      <c r="S21" s="13">
        <v>1994</v>
      </c>
      <c r="T21" s="13">
        <v>9</v>
      </c>
      <c r="U21" s="13">
        <v>1</v>
      </c>
      <c r="V21" s="13">
        <v>5</v>
      </c>
      <c r="W21" s="40">
        <v>409</v>
      </c>
      <c r="X21" s="40">
        <v>335</v>
      </c>
      <c r="Y21" s="40">
        <v>6255</v>
      </c>
      <c r="Z21" s="40">
        <v>1390.3</v>
      </c>
      <c r="AA21" s="40"/>
      <c r="AB21" s="40">
        <v>0</v>
      </c>
      <c r="AC21" s="40">
        <v>1208.7</v>
      </c>
      <c r="AD21" s="40">
        <v>707.4</v>
      </c>
      <c r="AE21" s="40">
        <v>1242.3</v>
      </c>
      <c r="AF21" s="40">
        <v>181.6</v>
      </c>
      <c r="AG21" s="40"/>
      <c r="AH21" s="40">
        <v>131</v>
      </c>
      <c r="AI21" s="40">
        <v>50.6</v>
      </c>
      <c r="AJ21" s="40">
        <v>27.1</v>
      </c>
      <c r="AK21" s="40"/>
      <c r="AL21" s="40"/>
      <c r="AM21" s="40">
        <v>32</v>
      </c>
      <c r="AN21" s="40">
        <v>16</v>
      </c>
      <c r="AO21" s="40">
        <v>520.79999999999995</v>
      </c>
      <c r="AP21" s="40">
        <v>272</v>
      </c>
      <c r="AQ21" s="40">
        <v>16</v>
      </c>
      <c r="AR21" s="40">
        <v>687.9</v>
      </c>
      <c r="AS21" s="40">
        <v>435.4</v>
      </c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>
        <v>1</v>
      </c>
      <c r="BK21" s="13"/>
      <c r="BL21" s="13">
        <v>234</v>
      </c>
      <c r="BM21" s="13" t="s">
        <v>3</v>
      </c>
      <c r="BN21" s="14" t="s">
        <v>58</v>
      </c>
      <c r="BO21" s="14"/>
      <c r="BP21" s="15" t="s">
        <v>59</v>
      </c>
      <c r="BQ21" s="16"/>
      <c r="BR21" s="17"/>
      <c r="BS21" s="17"/>
      <c r="BT21" s="17"/>
      <c r="BU21" s="18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9"/>
      <c r="CJ21" s="17"/>
      <c r="CK21" s="17"/>
      <c r="CL21" s="5"/>
      <c r="CM21" s="17"/>
      <c r="CN21" s="17"/>
      <c r="CO21" s="20"/>
      <c r="CP21" s="21"/>
      <c r="CQ21" s="22"/>
      <c r="CR21" s="23"/>
      <c r="CS21" s="24"/>
      <c r="CT21" s="25"/>
      <c r="CU21" s="26"/>
      <c r="CV21" s="27"/>
      <c r="CW21" s="28"/>
      <c r="CX21" s="29"/>
      <c r="CY21" s="30"/>
      <c r="CZ21" s="31"/>
      <c r="DA21" s="32"/>
      <c r="DB21" s="5"/>
      <c r="DC21" s="33"/>
      <c r="DD21" s="34"/>
      <c r="DE21" s="2"/>
      <c r="DF21" s="2"/>
      <c r="DG21" s="2"/>
      <c r="DH21" s="2"/>
      <c r="DI21" s="2"/>
      <c r="DJ21" s="2"/>
      <c r="DK21" s="2"/>
      <c r="DL21" s="2"/>
      <c r="DM21" s="2"/>
      <c r="DN21" s="35"/>
      <c r="DO21" s="35"/>
      <c r="DP21" s="35"/>
      <c r="DQ21" s="35"/>
      <c r="DR21" s="26"/>
      <c r="DS21" s="29"/>
      <c r="DT21" s="27"/>
      <c r="DU21" s="156">
        <v>148.5</v>
      </c>
      <c r="DV21" s="96">
        <v>50.6</v>
      </c>
      <c r="DW21" s="99">
        <v>1966671.5631526029</v>
      </c>
      <c r="DX21" s="52">
        <f t="shared" si="2"/>
        <v>97.9</v>
      </c>
      <c r="DY21" s="36">
        <f t="shared" si="3"/>
        <v>0</v>
      </c>
      <c r="DZ21" s="36">
        <f t="shared" si="4"/>
        <v>1296546.4379302345</v>
      </c>
      <c r="EA21" s="100">
        <v>50.6</v>
      </c>
      <c r="EB21" s="100">
        <v>50.6</v>
      </c>
      <c r="EC21" s="131"/>
      <c r="ED21" s="131"/>
      <c r="EE21" s="131"/>
      <c r="EF21" s="131"/>
      <c r="EG21" s="131"/>
      <c r="EH21" s="131"/>
      <c r="EI21" s="131"/>
      <c r="EJ21" s="131"/>
      <c r="EK21" s="131"/>
      <c r="EL21" s="131"/>
      <c r="EM21" s="131"/>
      <c r="EN21" s="131"/>
      <c r="EO21" s="131"/>
      <c r="EP21" s="131"/>
      <c r="EQ21" s="131"/>
      <c r="ER21" s="131"/>
      <c r="ES21" s="131"/>
      <c r="ET21" s="131"/>
      <c r="EU21" s="131"/>
      <c r="EV21" s="131"/>
      <c r="EW21" s="131"/>
      <c r="EX21" s="131"/>
      <c r="EY21" s="131"/>
      <c r="EZ21" s="131"/>
      <c r="FA21" s="131"/>
      <c r="FB21" s="131"/>
      <c r="FC21" s="131"/>
      <c r="FD21" s="131"/>
      <c r="FE21" s="131"/>
      <c r="FF21" s="131"/>
      <c r="FG21" s="131"/>
      <c r="FH21" s="131"/>
      <c r="FI21" s="131"/>
      <c r="FJ21" s="131"/>
      <c r="FK21" s="131"/>
      <c r="FL21" s="131"/>
      <c r="FM21" s="131"/>
      <c r="FN21" s="131"/>
      <c r="FO21" s="131"/>
      <c r="FP21" s="131"/>
      <c r="FQ21" s="131"/>
      <c r="FR21" s="131"/>
      <c r="FS21" s="131"/>
      <c r="FT21" s="131"/>
      <c r="FU21" s="131"/>
      <c r="FV21" s="131"/>
      <c r="FW21" s="131"/>
      <c r="FX21" s="131"/>
      <c r="FY21" s="131"/>
      <c r="FZ21" s="131"/>
      <c r="GA21" s="131"/>
      <c r="GB21" s="131"/>
      <c r="GC21" s="131"/>
      <c r="GD21" s="131"/>
      <c r="GE21" s="131"/>
      <c r="GF21" s="131"/>
      <c r="GG21" s="131"/>
      <c r="GH21" s="131"/>
      <c r="GI21" s="131"/>
      <c r="GJ21" s="131"/>
      <c r="GK21" s="131"/>
      <c r="GL21" s="131"/>
      <c r="GM21" s="131"/>
      <c r="GN21" s="131"/>
      <c r="GO21" s="131"/>
      <c r="GP21" s="131"/>
      <c r="GQ21" s="131"/>
      <c r="GR21" s="131"/>
      <c r="GS21" s="131"/>
      <c r="GT21" s="131"/>
      <c r="GU21" s="131"/>
      <c r="GV21" s="131"/>
      <c r="GW21" s="131"/>
    </row>
    <row r="22" spans="1:205" s="56" customFormat="1" ht="63" customHeight="1" x14ac:dyDescent="0.25">
      <c r="A22" s="182">
        <v>18</v>
      </c>
      <c r="B22" s="159">
        <v>1021</v>
      </c>
      <c r="C22" s="159"/>
      <c r="D22" s="159" t="s">
        <v>7</v>
      </c>
      <c r="E22" s="160" t="s">
        <v>2</v>
      </c>
      <c r="F22" s="161">
        <v>340</v>
      </c>
      <c r="G22" s="162" t="s">
        <v>9</v>
      </c>
      <c r="H22" s="165" t="s">
        <v>3</v>
      </c>
      <c r="I22" s="172" t="s">
        <v>90</v>
      </c>
      <c r="J22" s="165">
        <v>1</v>
      </c>
      <c r="K22" s="165">
        <v>414</v>
      </c>
      <c r="L22" s="165" t="s">
        <v>3</v>
      </c>
      <c r="M22" s="165"/>
      <c r="N22" s="163">
        <f t="shared" si="5"/>
        <v>2224.6999999999998</v>
      </c>
      <c r="O22" s="163">
        <f t="shared" si="1"/>
        <v>196.89999999999998</v>
      </c>
      <c r="P22" s="173">
        <v>2027.8</v>
      </c>
      <c r="Q22" s="165">
        <v>1939</v>
      </c>
      <c r="R22" s="165" t="s">
        <v>5</v>
      </c>
      <c r="S22" s="165">
        <v>1994</v>
      </c>
      <c r="T22" s="165">
        <v>5</v>
      </c>
      <c r="U22" s="165">
        <v>3</v>
      </c>
      <c r="V22" s="165">
        <v>37</v>
      </c>
      <c r="W22" s="173">
        <v>1771</v>
      </c>
      <c r="X22" s="173">
        <v>760</v>
      </c>
      <c r="Y22" s="173">
        <v>14583</v>
      </c>
      <c r="Z22" s="173"/>
      <c r="AA22" s="173">
        <v>2632.3</v>
      </c>
      <c r="AB22" s="173"/>
      <c r="AC22" s="173">
        <v>2024.8</v>
      </c>
      <c r="AD22" s="173">
        <v>1415.2</v>
      </c>
      <c r="AE22" s="173">
        <v>2027.8</v>
      </c>
      <c r="AF22" s="173">
        <v>607.5</v>
      </c>
      <c r="AG22" s="173">
        <v>410.6</v>
      </c>
      <c r="AH22" s="173"/>
      <c r="AI22" s="173">
        <v>196.9</v>
      </c>
      <c r="AJ22" s="173">
        <v>0</v>
      </c>
      <c r="AK22" s="173"/>
      <c r="AL22" s="173"/>
      <c r="AM22" s="173">
        <v>25</v>
      </c>
      <c r="AN22" s="173"/>
      <c r="AO22" s="173"/>
      <c r="AP22" s="173"/>
      <c r="AQ22" s="173"/>
      <c r="AR22" s="173"/>
      <c r="AS22" s="173"/>
      <c r="AT22" s="173">
        <v>5</v>
      </c>
      <c r="AU22" s="173">
        <v>337.6</v>
      </c>
      <c r="AV22" s="173">
        <v>234.8</v>
      </c>
      <c r="AW22" s="173">
        <v>20</v>
      </c>
      <c r="AX22" s="173">
        <v>1687.2</v>
      </c>
      <c r="AY22" s="173">
        <v>1180.4000000000001</v>
      </c>
      <c r="AZ22" s="173"/>
      <c r="BA22" s="173"/>
      <c r="BB22" s="173"/>
      <c r="BC22" s="173"/>
      <c r="BD22" s="173"/>
      <c r="BE22" s="173"/>
      <c r="BF22" s="173"/>
      <c r="BG22" s="173"/>
      <c r="BH22" s="173"/>
      <c r="BI22" s="173"/>
      <c r="BJ22" s="173"/>
      <c r="BK22" s="165"/>
      <c r="BL22" s="165">
        <v>414</v>
      </c>
      <c r="BM22" s="165" t="s">
        <v>3</v>
      </c>
      <c r="BN22" s="166" t="s">
        <v>75</v>
      </c>
      <c r="BO22" s="166"/>
      <c r="BP22" s="167" t="s">
        <v>91</v>
      </c>
      <c r="BQ22" s="16"/>
      <c r="BR22" s="17"/>
      <c r="BS22" s="17"/>
      <c r="BT22" s="17"/>
      <c r="BU22" s="18"/>
      <c r="BV22" s="19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9"/>
      <c r="CJ22" s="17"/>
      <c r="CK22" s="17"/>
      <c r="CL22" s="5"/>
      <c r="CM22" s="17"/>
      <c r="CN22" s="17"/>
      <c r="CO22" s="20"/>
      <c r="CP22" s="21"/>
      <c r="CQ22" s="22"/>
      <c r="CR22" s="23"/>
      <c r="CS22" s="24"/>
      <c r="CT22" s="25"/>
      <c r="CU22" s="26"/>
      <c r="CV22" s="29"/>
      <c r="CW22" s="28"/>
      <c r="CX22" s="29"/>
      <c r="CY22" s="30"/>
      <c r="CZ22" s="31"/>
      <c r="DA22" s="32"/>
      <c r="DB22" s="5"/>
      <c r="DC22" s="33"/>
      <c r="DD22" s="34"/>
      <c r="DE22" s="2"/>
      <c r="DF22" s="2"/>
      <c r="DG22" s="2"/>
      <c r="DH22" s="2"/>
      <c r="DI22" s="2"/>
      <c r="DJ22" s="2"/>
      <c r="DK22" s="2"/>
      <c r="DL22" s="2"/>
      <c r="DM22" s="2"/>
      <c r="DN22" s="38"/>
      <c r="DO22" s="38"/>
      <c r="DP22" s="38"/>
      <c r="DQ22" s="38"/>
      <c r="DR22" s="26"/>
      <c r="DS22" s="29"/>
      <c r="DT22" s="27"/>
      <c r="DU22" s="156">
        <v>607.5</v>
      </c>
      <c r="DV22" s="96">
        <v>196.9</v>
      </c>
      <c r="DW22" s="99">
        <v>2707881.7559670969</v>
      </c>
      <c r="DX22" s="52">
        <f t="shared" si="2"/>
        <v>597.4</v>
      </c>
      <c r="DY22" s="36">
        <f t="shared" si="3"/>
        <v>186.8</v>
      </c>
      <c r="DZ22" s="36">
        <f t="shared" si="4"/>
        <v>2662861.8288308536</v>
      </c>
      <c r="EA22" s="100">
        <v>10.1</v>
      </c>
      <c r="EB22" s="100">
        <v>10.1</v>
      </c>
      <c r="EC22" s="131"/>
      <c r="ED22" s="131"/>
      <c r="EE22" s="131"/>
      <c r="EF22" s="131"/>
      <c r="EG22" s="131"/>
      <c r="EH22" s="131"/>
      <c r="EI22" s="131"/>
      <c r="EJ22" s="131"/>
      <c r="EK22" s="131"/>
      <c r="EL22" s="131"/>
      <c r="EM22" s="131"/>
      <c r="EN22" s="131"/>
      <c r="EO22" s="131"/>
      <c r="EP22" s="131"/>
      <c r="EQ22" s="131"/>
      <c r="ER22" s="131"/>
      <c r="ES22" s="131"/>
      <c r="ET22" s="131"/>
      <c r="EU22" s="131"/>
      <c r="EV22" s="131"/>
      <c r="EW22" s="131"/>
      <c r="EX22" s="131"/>
      <c r="EY22" s="131"/>
      <c r="EZ22" s="131"/>
      <c r="FA22" s="131"/>
      <c r="FB22" s="131"/>
      <c r="FC22" s="131"/>
      <c r="FD22" s="131"/>
      <c r="FE22" s="131"/>
      <c r="FF22" s="131"/>
      <c r="FG22" s="131"/>
      <c r="FH22" s="131"/>
      <c r="FI22" s="131"/>
      <c r="FJ22" s="131"/>
      <c r="FK22" s="131"/>
      <c r="FL22" s="131"/>
      <c r="FM22" s="131"/>
      <c r="FN22" s="131"/>
      <c r="FO22" s="131"/>
      <c r="FP22" s="131"/>
      <c r="FQ22" s="131"/>
      <c r="FR22" s="131"/>
      <c r="FS22" s="131"/>
      <c r="FT22" s="131"/>
      <c r="FU22" s="131"/>
      <c r="FV22" s="131"/>
      <c r="FW22" s="131"/>
      <c r="FX22" s="131"/>
      <c r="FY22" s="131"/>
      <c r="FZ22" s="131"/>
      <c r="GA22" s="131"/>
      <c r="GB22" s="131"/>
      <c r="GC22" s="131"/>
      <c r="GD22" s="131"/>
      <c r="GE22" s="131"/>
      <c r="GF22" s="131"/>
      <c r="GG22" s="131"/>
      <c r="GH22" s="131"/>
      <c r="GI22" s="131"/>
      <c r="GJ22" s="131"/>
      <c r="GK22" s="131"/>
      <c r="GL22" s="131"/>
      <c r="GM22" s="131"/>
      <c r="GN22" s="131"/>
      <c r="GO22" s="131"/>
      <c r="GP22" s="131"/>
      <c r="GQ22" s="131"/>
      <c r="GR22" s="131"/>
      <c r="GS22" s="131"/>
      <c r="GT22" s="131"/>
      <c r="GU22" s="131"/>
      <c r="GV22" s="131"/>
      <c r="GW22" s="131"/>
    </row>
    <row r="23" spans="1:205" s="56" customFormat="1" ht="63" customHeight="1" x14ac:dyDescent="0.25">
      <c r="A23" s="182">
        <v>19</v>
      </c>
      <c r="B23" s="159">
        <v>1035</v>
      </c>
      <c r="C23" s="159"/>
      <c r="D23" s="159" t="s">
        <v>7</v>
      </c>
      <c r="E23" s="160" t="s">
        <v>2</v>
      </c>
      <c r="F23" s="169">
        <v>354</v>
      </c>
      <c r="G23" s="162" t="s">
        <v>9</v>
      </c>
      <c r="H23" s="165" t="s">
        <v>3</v>
      </c>
      <c r="I23" s="172" t="s">
        <v>66</v>
      </c>
      <c r="J23" s="165">
        <v>3</v>
      </c>
      <c r="K23" s="165">
        <v>446</v>
      </c>
      <c r="L23" s="165" t="s">
        <v>3</v>
      </c>
      <c r="M23" s="165"/>
      <c r="N23" s="163">
        <f t="shared" si="5"/>
        <v>7479.4</v>
      </c>
      <c r="O23" s="163">
        <f t="shared" si="1"/>
        <v>1331.1</v>
      </c>
      <c r="P23" s="173">
        <v>6148.3</v>
      </c>
      <c r="Q23" s="165">
        <v>1969</v>
      </c>
      <c r="R23" s="165" t="s">
        <v>5</v>
      </c>
      <c r="S23" s="165">
        <v>1995</v>
      </c>
      <c r="T23" s="165">
        <v>5</v>
      </c>
      <c r="U23" s="165">
        <v>8</v>
      </c>
      <c r="V23" s="165">
        <v>24</v>
      </c>
      <c r="W23" s="173">
        <v>4493</v>
      </c>
      <c r="X23" s="173">
        <v>1824</v>
      </c>
      <c r="Y23" s="173">
        <v>29060</v>
      </c>
      <c r="Z23" s="173"/>
      <c r="AA23" s="173">
        <v>7454.2</v>
      </c>
      <c r="AB23" s="173"/>
      <c r="AC23" s="173">
        <v>6123.1</v>
      </c>
      <c r="AD23" s="173">
        <v>4180.1000000000004</v>
      </c>
      <c r="AE23" s="173">
        <v>6148.3</v>
      </c>
      <c r="AF23" s="173">
        <v>1331.1</v>
      </c>
      <c r="AG23" s="173"/>
      <c r="AH23" s="173"/>
      <c r="AI23" s="173">
        <v>0</v>
      </c>
      <c r="AJ23" s="173">
        <v>38.9</v>
      </c>
      <c r="AK23" s="173"/>
      <c r="AL23" s="173">
        <v>1288.7</v>
      </c>
      <c r="AM23" s="173">
        <v>129</v>
      </c>
      <c r="AN23" s="173">
        <v>15</v>
      </c>
      <c r="AO23" s="173">
        <v>457.3</v>
      </c>
      <c r="AP23" s="173">
        <v>252.2</v>
      </c>
      <c r="AQ23" s="173">
        <v>84</v>
      </c>
      <c r="AR23" s="173">
        <v>3862.6</v>
      </c>
      <c r="AS23" s="173">
        <v>2593</v>
      </c>
      <c r="AT23" s="173">
        <v>25</v>
      </c>
      <c r="AU23" s="173">
        <v>1491.9</v>
      </c>
      <c r="AV23" s="173">
        <v>1103.8</v>
      </c>
      <c r="AW23" s="173">
        <v>5</v>
      </c>
      <c r="AX23" s="173">
        <v>311.3</v>
      </c>
      <c r="AY23" s="173">
        <v>231.1</v>
      </c>
      <c r="AZ23" s="173"/>
      <c r="BA23" s="173"/>
      <c r="BB23" s="173"/>
      <c r="BC23" s="173"/>
      <c r="BD23" s="173"/>
      <c r="BE23" s="173"/>
      <c r="BF23" s="173"/>
      <c r="BG23" s="173"/>
      <c r="BH23" s="173"/>
      <c r="BI23" s="173"/>
      <c r="BJ23" s="173"/>
      <c r="BK23" s="165"/>
      <c r="BL23" s="165">
        <v>446</v>
      </c>
      <c r="BM23" s="165" t="s">
        <v>3</v>
      </c>
      <c r="BN23" s="166" t="s">
        <v>67</v>
      </c>
      <c r="BO23" s="166"/>
      <c r="BP23" s="167" t="s">
        <v>68</v>
      </c>
      <c r="BQ23" s="16"/>
      <c r="BR23" s="17"/>
      <c r="BS23" s="17"/>
      <c r="BT23" s="17"/>
      <c r="BU23" s="18"/>
      <c r="BV23" s="19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9"/>
      <c r="CJ23" s="17"/>
      <c r="CK23" s="17"/>
      <c r="CL23" s="5"/>
      <c r="CM23" s="17"/>
      <c r="CN23" s="17"/>
      <c r="CO23" s="20"/>
      <c r="CP23" s="21"/>
      <c r="CQ23" s="22"/>
      <c r="CR23" s="23"/>
      <c r="CS23" s="24"/>
      <c r="CT23" s="25"/>
      <c r="CU23" s="26"/>
      <c r="CV23" s="29"/>
      <c r="CW23" s="28"/>
      <c r="CX23" s="29"/>
      <c r="CY23" s="30"/>
      <c r="CZ23" s="31"/>
      <c r="DA23" s="32"/>
      <c r="DB23" s="5"/>
      <c r="DC23" s="33"/>
      <c r="DD23" s="34"/>
      <c r="DE23" s="2"/>
      <c r="DF23" s="2"/>
      <c r="DG23" s="2"/>
      <c r="DH23" s="2"/>
      <c r="DI23" s="2"/>
      <c r="DJ23" s="2"/>
      <c r="DK23" s="2"/>
      <c r="DL23" s="2"/>
      <c r="DM23" s="2"/>
      <c r="DN23" s="38"/>
      <c r="DO23" s="38"/>
      <c r="DP23" s="38"/>
      <c r="DQ23" s="38"/>
      <c r="DR23" s="26"/>
      <c r="DS23" s="29"/>
      <c r="DT23" s="27"/>
      <c r="DU23" s="156">
        <v>1205.0999999999999</v>
      </c>
      <c r="DV23" s="96">
        <v>0</v>
      </c>
      <c r="DW23" s="99">
        <v>3901955.3843089016</v>
      </c>
      <c r="DX23" s="52">
        <f t="shared" si="2"/>
        <v>1093.3</v>
      </c>
      <c r="DY23" s="36">
        <f t="shared" si="3"/>
        <v>0</v>
      </c>
      <c r="DZ23" s="36">
        <f t="shared" si="4"/>
        <v>3539961.6809102334</v>
      </c>
      <c r="EA23" s="100">
        <v>111.8</v>
      </c>
      <c r="EB23" s="100">
        <v>0</v>
      </c>
      <c r="EC23" s="131"/>
      <c r="ED23" s="131"/>
      <c r="EE23" s="131"/>
      <c r="EF23" s="131"/>
      <c r="EG23" s="131"/>
      <c r="EH23" s="131"/>
      <c r="EI23" s="131"/>
      <c r="EJ23" s="131"/>
      <c r="EK23" s="131"/>
      <c r="EL23" s="131"/>
      <c r="EM23" s="131"/>
      <c r="EN23" s="131"/>
      <c r="EO23" s="131"/>
      <c r="EP23" s="131"/>
      <c r="EQ23" s="131"/>
      <c r="ER23" s="131"/>
      <c r="ES23" s="131"/>
      <c r="ET23" s="131"/>
      <c r="EU23" s="131"/>
      <c r="EV23" s="131"/>
      <c r="EW23" s="131"/>
      <c r="EX23" s="131"/>
      <c r="EY23" s="131"/>
      <c r="EZ23" s="131"/>
      <c r="FA23" s="131"/>
      <c r="FB23" s="131"/>
      <c r="FC23" s="131"/>
      <c r="FD23" s="131"/>
      <c r="FE23" s="131"/>
      <c r="FF23" s="131"/>
      <c r="FG23" s="131"/>
      <c r="FH23" s="131"/>
      <c r="FI23" s="131"/>
      <c r="FJ23" s="131"/>
      <c r="FK23" s="131"/>
      <c r="FL23" s="131"/>
      <c r="FM23" s="131"/>
      <c r="FN23" s="131"/>
      <c r="FO23" s="131"/>
      <c r="FP23" s="131"/>
      <c r="FQ23" s="131"/>
      <c r="FR23" s="131"/>
      <c r="FS23" s="131"/>
      <c r="FT23" s="131"/>
      <c r="FU23" s="131"/>
      <c r="FV23" s="131"/>
      <c r="FW23" s="131"/>
      <c r="FX23" s="131"/>
      <c r="FY23" s="131"/>
      <c r="FZ23" s="131"/>
      <c r="GA23" s="131"/>
      <c r="GB23" s="131"/>
      <c r="GC23" s="131"/>
      <c r="GD23" s="131"/>
      <c r="GE23" s="131"/>
      <c r="GF23" s="131"/>
      <c r="GG23" s="131"/>
      <c r="GH23" s="131"/>
      <c r="GI23" s="131"/>
      <c r="GJ23" s="131"/>
      <c r="GK23" s="131"/>
      <c r="GL23" s="131"/>
      <c r="GM23" s="131"/>
      <c r="GN23" s="131"/>
      <c r="GO23" s="131"/>
      <c r="GP23" s="131"/>
      <c r="GQ23" s="131"/>
      <c r="GR23" s="131"/>
      <c r="GS23" s="131"/>
      <c r="GT23" s="131"/>
      <c r="GU23" s="131"/>
      <c r="GV23" s="131"/>
      <c r="GW23" s="131"/>
    </row>
    <row r="24" spans="1:205" s="56" customFormat="1" ht="63" customHeight="1" x14ac:dyDescent="0.25">
      <c r="A24" s="155">
        <v>20</v>
      </c>
      <c r="B24" s="159">
        <v>1228</v>
      </c>
      <c r="C24" s="159"/>
      <c r="D24" s="159" t="s">
        <v>7</v>
      </c>
      <c r="E24" s="160" t="s">
        <v>2</v>
      </c>
      <c r="F24" s="169">
        <v>547</v>
      </c>
      <c r="G24" s="162" t="s">
        <v>9</v>
      </c>
      <c r="H24" s="165" t="s">
        <v>3</v>
      </c>
      <c r="I24" s="172" t="s">
        <v>69</v>
      </c>
      <c r="J24" s="165"/>
      <c r="K24" s="165">
        <v>690</v>
      </c>
      <c r="L24" s="165" t="s">
        <v>3</v>
      </c>
      <c r="M24" s="165"/>
      <c r="N24" s="163">
        <f t="shared" si="5"/>
        <v>1797</v>
      </c>
      <c r="O24" s="163">
        <f t="shared" si="1"/>
        <v>395.4</v>
      </c>
      <c r="P24" s="173">
        <v>1401.6</v>
      </c>
      <c r="Q24" s="165">
        <v>1990</v>
      </c>
      <c r="R24" s="165" t="s">
        <v>6</v>
      </c>
      <c r="S24" s="165">
        <v>1990</v>
      </c>
      <c r="T24" s="165">
        <v>10</v>
      </c>
      <c r="U24" s="165">
        <v>1</v>
      </c>
      <c r="V24" s="165" t="s">
        <v>4</v>
      </c>
      <c r="W24" s="173">
        <v>1566</v>
      </c>
      <c r="X24" s="173">
        <v>553</v>
      </c>
      <c r="Y24" s="173">
        <v>7726</v>
      </c>
      <c r="Z24" s="173">
        <v>1759.2</v>
      </c>
      <c r="AA24" s="173"/>
      <c r="AB24" s="173"/>
      <c r="AC24" s="173">
        <v>1363.8</v>
      </c>
      <c r="AD24" s="173">
        <v>797.3</v>
      </c>
      <c r="AE24" s="173">
        <v>1401.6</v>
      </c>
      <c r="AF24" s="173">
        <v>395.4</v>
      </c>
      <c r="AG24" s="173"/>
      <c r="AH24" s="173"/>
      <c r="AI24" s="173">
        <v>69.5</v>
      </c>
      <c r="AJ24" s="173">
        <v>11.7</v>
      </c>
      <c r="AK24" s="173"/>
      <c r="AL24" s="173"/>
      <c r="AM24" s="173">
        <v>36</v>
      </c>
      <c r="AN24" s="173">
        <v>18</v>
      </c>
      <c r="AO24" s="173">
        <v>588.20000000000005</v>
      </c>
      <c r="AP24" s="173">
        <v>306.5</v>
      </c>
      <c r="AQ24" s="173">
        <v>18</v>
      </c>
      <c r="AR24" s="173">
        <v>775.6</v>
      </c>
      <c r="AS24" s="173">
        <v>490.8</v>
      </c>
      <c r="AT24" s="173"/>
      <c r="AU24" s="173"/>
      <c r="AV24" s="173"/>
      <c r="AW24" s="173"/>
      <c r="AX24" s="173"/>
      <c r="AY24" s="173"/>
      <c r="AZ24" s="173"/>
      <c r="BA24" s="173"/>
      <c r="BB24" s="173"/>
      <c r="BC24" s="173"/>
      <c r="BD24" s="173"/>
      <c r="BE24" s="173"/>
      <c r="BF24" s="173"/>
      <c r="BG24" s="173"/>
      <c r="BH24" s="173"/>
      <c r="BI24" s="173"/>
      <c r="BJ24" s="173">
        <v>1</v>
      </c>
      <c r="BK24" s="165"/>
      <c r="BL24" s="165">
        <v>690</v>
      </c>
      <c r="BM24" s="165" t="s">
        <v>3</v>
      </c>
      <c r="BN24" s="166" t="s">
        <v>70</v>
      </c>
      <c r="BO24" s="166"/>
      <c r="BP24" s="167" t="s">
        <v>71</v>
      </c>
      <c r="BQ24" s="16"/>
      <c r="BR24" s="17"/>
      <c r="BS24" s="19"/>
      <c r="BT24" s="19"/>
      <c r="BU24" s="18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9"/>
      <c r="CJ24" s="17"/>
      <c r="CK24" s="17"/>
      <c r="CL24" s="5"/>
      <c r="CM24" s="17"/>
      <c r="CN24" s="17"/>
      <c r="CO24" s="20"/>
      <c r="CP24" s="21"/>
      <c r="CQ24" s="22"/>
      <c r="CR24" s="23"/>
      <c r="CS24" s="24"/>
      <c r="CT24" s="25"/>
      <c r="CU24" s="26"/>
      <c r="CV24" s="29"/>
      <c r="CW24" s="28"/>
      <c r="CX24" s="29"/>
      <c r="CY24" s="30"/>
      <c r="CZ24" s="31"/>
      <c r="DA24" s="32"/>
      <c r="DB24" s="5"/>
      <c r="DC24" s="33"/>
      <c r="DD24" s="34"/>
      <c r="DE24" s="2"/>
      <c r="DF24" s="2"/>
      <c r="DG24" s="2"/>
      <c r="DH24" s="2"/>
      <c r="DI24" s="2"/>
      <c r="DJ24" s="2"/>
      <c r="DK24" s="2"/>
      <c r="DL24" s="2"/>
      <c r="DM24" s="2"/>
      <c r="DN24" s="35"/>
      <c r="DO24" s="38"/>
      <c r="DP24" s="38"/>
      <c r="DQ24" s="38"/>
      <c r="DR24" s="26"/>
      <c r="DS24" s="29"/>
      <c r="DT24" s="27"/>
      <c r="DU24" s="156">
        <v>395.4</v>
      </c>
      <c r="DV24" s="96">
        <v>69.5</v>
      </c>
      <c r="DW24" s="99">
        <v>5672736.9098497499</v>
      </c>
      <c r="DX24" s="52">
        <f t="shared" si="2"/>
        <v>325.89999999999998</v>
      </c>
      <c r="DY24" s="36">
        <f t="shared" si="3"/>
        <v>0</v>
      </c>
      <c r="DZ24" s="36">
        <f t="shared" si="4"/>
        <v>4675632.1672231499</v>
      </c>
      <c r="EA24" s="100">
        <v>69.5</v>
      </c>
      <c r="EB24" s="100">
        <v>69.5</v>
      </c>
      <c r="EC24" s="131"/>
      <c r="ED24" s="131"/>
      <c r="EE24" s="131"/>
      <c r="EF24" s="131"/>
      <c r="EG24" s="131"/>
      <c r="EH24" s="131"/>
      <c r="EI24" s="131"/>
      <c r="EJ24" s="131"/>
      <c r="EK24" s="131"/>
      <c r="EL24" s="131"/>
      <c r="EM24" s="131"/>
      <c r="EN24" s="131"/>
      <c r="EO24" s="131"/>
      <c r="EP24" s="131"/>
      <c r="EQ24" s="131"/>
      <c r="ER24" s="131"/>
      <c r="ES24" s="131"/>
      <c r="ET24" s="131"/>
      <c r="EU24" s="131"/>
      <c r="EV24" s="131"/>
      <c r="EW24" s="131"/>
      <c r="EX24" s="131"/>
      <c r="EY24" s="131"/>
      <c r="EZ24" s="131"/>
      <c r="FA24" s="131"/>
      <c r="FB24" s="131"/>
      <c r="FC24" s="131"/>
      <c r="FD24" s="131"/>
      <c r="FE24" s="131"/>
      <c r="FF24" s="131"/>
      <c r="FG24" s="131"/>
      <c r="FH24" s="131"/>
      <c r="FI24" s="131"/>
      <c r="FJ24" s="131"/>
      <c r="FK24" s="131"/>
      <c r="FL24" s="131"/>
      <c r="FM24" s="131"/>
      <c r="FN24" s="131"/>
      <c r="FO24" s="131"/>
      <c r="FP24" s="131"/>
      <c r="FQ24" s="131"/>
      <c r="FR24" s="131"/>
      <c r="FS24" s="131"/>
      <c r="FT24" s="131"/>
      <c r="FU24" s="131"/>
      <c r="FV24" s="131"/>
      <c r="FW24" s="131"/>
      <c r="FX24" s="131"/>
      <c r="FY24" s="131"/>
      <c r="FZ24" s="131"/>
      <c r="GA24" s="131"/>
      <c r="GB24" s="131"/>
      <c r="GC24" s="131"/>
      <c r="GD24" s="131"/>
      <c r="GE24" s="131"/>
      <c r="GF24" s="131"/>
      <c r="GG24" s="131"/>
      <c r="GH24" s="131"/>
      <c r="GI24" s="131"/>
      <c r="GJ24" s="131"/>
      <c r="GK24" s="131"/>
      <c r="GL24" s="131"/>
      <c r="GM24" s="131"/>
      <c r="GN24" s="131"/>
      <c r="GO24" s="131"/>
      <c r="GP24" s="131"/>
      <c r="GQ24" s="131"/>
      <c r="GR24" s="131"/>
      <c r="GS24" s="131"/>
      <c r="GT24" s="131"/>
      <c r="GU24" s="131"/>
      <c r="GV24" s="131"/>
      <c r="GW24" s="131"/>
    </row>
    <row r="25" spans="1:205" s="56" customFormat="1" ht="63" customHeight="1" x14ac:dyDescent="0.25">
      <c r="A25" s="155">
        <v>21</v>
      </c>
      <c r="B25" s="159">
        <v>1233</v>
      </c>
      <c r="C25" s="159"/>
      <c r="D25" s="159" t="s">
        <v>7</v>
      </c>
      <c r="E25" s="160" t="s">
        <v>2</v>
      </c>
      <c r="F25" s="169">
        <v>552</v>
      </c>
      <c r="G25" s="162" t="s">
        <v>9</v>
      </c>
      <c r="H25" s="165" t="s">
        <v>3</v>
      </c>
      <c r="I25" s="172" t="s">
        <v>72</v>
      </c>
      <c r="J25" s="165">
        <v>1</v>
      </c>
      <c r="K25" s="165">
        <v>699</v>
      </c>
      <c r="L25" s="165" t="s">
        <v>3</v>
      </c>
      <c r="M25" s="165"/>
      <c r="N25" s="163">
        <f t="shared" si="5"/>
        <v>3908.6000000000004</v>
      </c>
      <c r="O25" s="163">
        <f t="shared" si="1"/>
        <v>612.20000000000027</v>
      </c>
      <c r="P25" s="165">
        <v>3296.4</v>
      </c>
      <c r="Q25" s="165">
        <v>1961</v>
      </c>
      <c r="R25" s="165" t="s">
        <v>5</v>
      </c>
      <c r="S25" s="165">
        <v>2000</v>
      </c>
      <c r="T25" s="165">
        <v>5</v>
      </c>
      <c r="U25" s="165">
        <v>5</v>
      </c>
      <c r="V25" s="165">
        <v>30</v>
      </c>
      <c r="W25" s="165">
        <v>3852</v>
      </c>
      <c r="X25" s="165">
        <v>1655</v>
      </c>
      <c r="Y25" s="165">
        <v>27628</v>
      </c>
      <c r="Z25" s="165"/>
      <c r="AA25" s="165">
        <v>6061.8</v>
      </c>
      <c r="AB25" s="165"/>
      <c r="AC25" s="165">
        <v>3296.4</v>
      </c>
      <c r="AD25" s="165">
        <v>2166.6</v>
      </c>
      <c r="AE25" s="165">
        <v>3296.4</v>
      </c>
      <c r="AF25" s="165">
        <v>2765.4</v>
      </c>
      <c r="AG25" s="165"/>
      <c r="AH25" s="165">
        <v>2153.1999999999998</v>
      </c>
      <c r="AI25" s="165">
        <v>1033.0999999999999</v>
      </c>
      <c r="AJ25" s="183">
        <v>45.3</v>
      </c>
      <c r="AK25" s="183">
        <v>45.3</v>
      </c>
      <c r="AL25" s="183"/>
      <c r="AM25" s="165">
        <v>51</v>
      </c>
      <c r="AN25" s="165">
        <v>1</v>
      </c>
      <c r="AO25" s="165">
        <v>32.1</v>
      </c>
      <c r="AP25" s="165">
        <v>14.8</v>
      </c>
      <c r="AQ25" s="165">
        <v>22</v>
      </c>
      <c r="AR25" s="165">
        <v>1299.7</v>
      </c>
      <c r="AS25" s="165">
        <v>1012.5</v>
      </c>
      <c r="AT25" s="165">
        <v>17</v>
      </c>
      <c r="AU25" s="165">
        <v>1275</v>
      </c>
      <c r="AV25" s="165">
        <v>851.3</v>
      </c>
      <c r="AW25" s="165">
        <v>8</v>
      </c>
      <c r="AX25" s="165">
        <v>689.6</v>
      </c>
      <c r="AY25" s="165">
        <v>287.89999999999998</v>
      </c>
      <c r="AZ25" s="165"/>
      <c r="BA25" s="165"/>
      <c r="BB25" s="165"/>
      <c r="BC25" s="165"/>
      <c r="BD25" s="165"/>
      <c r="BE25" s="165"/>
      <c r="BF25" s="165"/>
      <c r="BG25" s="165"/>
      <c r="BH25" s="165"/>
      <c r="BI25" s="165"/>
      <c r="BJ25" s="165"/>
      <c r="BK25" s="165"/>
      <c r="BL25" s="165">
        <v>699</v>
      </c>
      <c r="BM25" s="165" t="s">
        <v>3</v>
      </c>
      <c r="BN25" s="166" t="s">
        <v>73</v>
      </c>
      <c r="BO25" s="166"/>
      <c r="BP25" s="167" t="s">
        <v>74</v>
      </c>
      <c r="BQ25" s="16"/>
      <c r="BR25" s="17"/>
      <c r="BS25" s="17"/>
      <c r="BT25" s="17"/>
      <c r="BU25" s="18"/>
      <c r="BV25" s="19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9"/>
      <c r="CJ25" s="17"/>
      <c r="CK25" s="17"/>
      <c r="CL25" s="5"/>
      <c r="CM25" s="17"/>
      <c r="CN25" s="17"/>
      <c r="CO25" s="20"/>
      <c r="CP25" s="21"/>
      <c r="CQ25" s="22"/>
      <c r="CR25" s="23"/>
      <c r="CS25" s="24"/>
      <c r="CT25" s="25"/>
      <c r="CU25" s="26"/>
      <c r="CV25" s="29"/>
      <c r="CW25" s="28"/>
      <c r="CX25" s="29"/>
      <c r="CY25" s="30"/>
      <c r="CZ25" s="31"/>
      <c r="DA25" s="32"/>
      <c r="DB25" s="5"/>
      <c r="DC25" s="33"/>
      <c r="DD25" s="34"/>
      <c r="DE25" s="2"/>
      <c r="DF25" s="2"/>
      <c r="DG25" s="2"/>
      <c r="DH25" s="2"/>
      <c r="DI25" s="2"/>
      <c r="DJ25" s="2"/>
      <c r="DK25" s="2"/>
      <c r="DL25" s="2"/>
      <c r="DM25" s="2"/>
      <c r="DN25" s="38"/>
      <c r="DO25" s="38"/>
      <c r="DP25" s="38"/>
      <c r="DQ25" s="38"/>
      <c r="DR25" s="26"/>
      <c r="DS25" s="29"/>
      <c r="DT25" s="27"/>
      <c r="DU25" s="156">
        <v>378.3</v>
      </c>
      <c r="DV25" s="96">
        <v>0</v>
      </c>
      <c r="DW25" s="99">
        <v>1246200.0102082586</v>
      </c>
      <c r="DX25" s="52">
        <f t="shared" si="2"/>
        <v>357.6</v>
      </c>
      <c r="DY25" s="36">
        <f t="shared" si="3"/>
        <v>0</v>
      </c>
      <c r="DZ25" s="36">
        <f t="shared" si="4"/>
        <v>1178009.8431151819</v>
      </c>
      <c r="EA25" s="100">
        <v>20.7</v>
      </c>
      <c r="EB25" s="100">
        <v>0</v>
      </c>
      <c r="EC25" s="131"/>
      <c r="ED25" s="131"/>
      <c r="EE25" s="131"/>
      <c r="EF25" s="131"/>
      <c r="EG25" s="131"/>
      <c r="EH25" s="131"/>
      <c r="EI25" s="131"/>
      <c r="EJ25" s="131"/>
      <c r="EK25" s="131"/>
      <c r="EL25" s="131"/>
      <c r="EM25" s="131"/>
      <c r="EN25" s="131"/>
      <c r="EO25" s="131"/>
      <c r="EP25" s="131"/>
      <c r="EQ25" s="131"/>
      <c r="ER25" s="131"/>
      <c r="ES25" s="131"/>
      <c r="ET25" s="131"/>
      <c r="EU25" s="131"/>
      <c r="EV25" s="131"/>
      <c r="EW25" s="131"/>
      <c r="EX25" s="131"/>
      <c r="EY25" s="131"/>
      <c r="EZ25" s="131"/>
      <c r="FA25" s="131"/>
      <c r="FB25" s="131"/>
      <c r="FC25" s="131"/>
      <c r="FD25" s="131"/>
      <c r="FE25" s="131"/>
      <c r="FF25" s="131"/>
      <c r="FG25" s="131"/>
      <c r="FH25" s="131"/>
      <c r="FI25" s="131"/>
      <c r="FJ25" s="131"/>
      <c r="FK25" s="131"/>
      <c r="FL25" s="131"/>
      <c r="FM25" s="131"/>
      <c r="FN25" s="131"/>
      <c r="FO25" s="131"/>
      <c r="FP25" s="131"/>
      <c r="FQ25" s="131"/>
      <c r="FR25" s="131"/>
      <c r="FS25" s="131"/>
      <c r="FT25" s="131"/>
      <c r="FU25" s="131"/>
      <c r="FV25" s="131"/>
      <c r="FW25" s="131"/>
      <c r="FX25" s="131"/>
      <c r="FY25" s="131"/>
      <c r="FZ25" s="131"/>
      <c r="GA25" s="131"/>
      <c r="GB25" s="131"/>
      <c r="GC25" s="131"/>
      <c r="GD25" s="131"/>
      <c r="GE25" s="131"/>
      <c r="GF25" s="131"/>
      <c r="GG25" s="131"/>
      <c r="GH25" s="131"/>
      <c r="GI25" s="131"/>
      <c r="GJ25" s="131"/>
      <c r="GK25" s="131"/>
      <c r="GL25" s="131"/>
      <c r="GM25" s="131"/>
      <c r="GN25" s="131"/>
      <c r="GO25" s="131"/>
      <c r="GP25" s="131"/>
      <c r="GQ25" s="131"/>
      <c r="GR25" s="131"/>
      <c r="GS25" s="131"/>
      <c r="GT25" s="131"/>
      <c r="GU25" s="131"/>
      <c r="GV25" s="131"/>
      <c r="GW25" s="131"/>
    </row>
    <row r="26" spans="1:205" s="56" customFormat="1" ht="63" customHeight="1" x14ac:dyDescent="0.25">
      <c r="A26" s="155">
        <v>23</v>
      </c>
      <c r="B26" s="159">
        <v>1376</v>
      </c>
      <c r="C26" s="159"/>
      <c r="D26" s="159" t="s">
        <v>7</v>
      </c>
      <c r="E26" s="160" t="s">
        <v>2</v>
      </c>
      <c r="F26" s="169">
        <v>695</v>
      </c>
      <c r="G26" s="162" t="s">
        <v>9</v>
      </c>
      <c r="H26" s="165" t="s">
        <v>3</v>
      </c>
      <c r="I26" s="172" t="s">
        <v>92</v>
      </c>
      <c r="J26" s="165">
        <v>2</v>
      </c>
      <c r="K26" s="165">
        <v>854</v>
      </c>
      <c r="L26" s="165" t="s">
        <v>3</v>
      </c>
      <c r="M26" s="165"/>
      <c r="N26" s="163">
        <f t="shared" si="5"/>
        <v>1039.1999999999998</v>
      </c>
      <c r="O26" s="163">
        <f t="shared" si="1"/>
        <v>252.89999999999998</v>
      </c>
      <c r="P26" s="173">
        <v>786.3</v>
      </c>
      <c r="Q26" s="165">
        <v>1933</v>
      </c>
      <c r="R26" s="165" t="s">
        <v>5</v>
      </c>
      <c r="S26" s="165">
        <v>1994</v>
      </c>
      <c r="T26" s="165">
        <v>3</v>
      </c>
      <c r="U26" s="165">
        <v>2</v>
      </c>
      <c r="V26" s="165">
        <v>31</v>
      </c>
      <c r="W26" s="173">
        <v>2097</v>
      </c>
      <c r="X26" s="173">
        <v>402</v>
      </c>
      <c r="Y26" s="173">
        <v>4987</v>
      </c>
      <c r="Z26" s="173"/>
      <c r="AA26" s="173">
        <v>1060.5</v>
      </c>
      <c r="AB26" s="173"/>
      <c r="AC26" s="173">
        <v>786.3</v>
      </c>
      <c r="AD26" s="173">
        <v>534.6</v>
      </c>
      <c r="AE26" s="173">
        <v>786.3</v>
      </c>
      <c r="AF26" s="173">
        <v>274.2</v>
      </c>
      <c r="AG26" s="173"/>
      <c r="AH26" s="173">
        <v>21.3</v>
      </c>
      <c r="AI26" s="173">
        <v>274.2</v>
      </c>
      <c r="AJ26" s="173">
        <v>0</v>
      </c>
      <c r="AK26" s="173"/>
      <c r="AL26" s="173"/>
      <c r="AM26" s="173">
        <v>12</v>
      </c>
      <c r="AN26" s="173"/>
      <c r="AO26" s="173"/>
      <c r="AP26" s="173"/>
      <c r="AQ26" s="173"/>
      <c r="AR26" s="173"/>
      <c r="AS26" s="173"/>
      <c r="AT26" s="173">
        <v>12</v>
      </c>
      <c r="AU26" s="173">
        <v>786.3</v>
      </c>
      <c r="AV26" s="173">
        <v>534.6</v>
      </c>
      <c r="AW26" s="173"/>
      <c r="AX26" s="173"/>
      <c r="AY26" s="173"/>
      <c r="AZ26" s="173"/>
      <c r="BA26" s="173"/>
      <c r="BB26" s="173"/>
      <c r="BC26" s="173"/>
      <c r="BD26" s="173"/>
      <c r="BE26" s="173"/>
      <c r="BF26" s="173"/>
      <c r="BG26" s="173"/>
      <c r="BH26" s="173"/>
      <c r="BI26" s="173"/>
      <c r="BJ26" s="173"/>
      <c r="BK26" s="165"/>
      <c r="BL26" s="165">
        <v>854</v>
      </c>
      <c r="BM26" s="165" t="s">
        <v>3</v>
      </c>
      <c r="BN26" s="166" t="s">
        <v>93</v>
      </c>
      <c r="BO26" s="166"/>
      <c r="BP26" s="167" t="s">
        <v>94</v>
      </c>
      <c r="BQ26" s="16"/>
      <c r="BR26" s="17"/>
      <c r="BS26" s="17"/>
      <c r="BT26" s="17"/>
      <c r="BU26" s="18"/>
      <c r="BV26" s="19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9"/>
      <c r="CJ26" s="17"/>
      <c r="CK26" s="17"/>
      <c r="CL26" s="5"/>
      <c r="CM26" s="17"/>
      <c r="CN26" s="17"/>
      <c r="CO26" s="20"/>
      <c r="CP26" s="21"/>
      <c r="CQ26" s="22"/>
      <c r="CR26" s="23"/>
      <c r="CS26" s="24"/>
      <c r="CT26" s="25"/>
      <c r="CU26" s="26"/>
      <c r="CV26" s="29"/>
      <c r="CW26" s="28"/>
      <c r="CX26" s="29"/>
      <c r="CY26" s="30"/>
      <c r="CZ26" s="31"/>
      <c r="DA26" s="32"/>
      <c r="DB26" s="5"/>
      <c r="DC26" s="33"/>
      <c r="DD26" s="34"/>
      <c r="DE26" s="2"/>
      <c r="DF26" s="2"/>
      <c r="DG26" s="2"/>
      <c r="DH26" s="2"/>
      <c r="DI26" s="2"/>
      <c r="DJ26" s="2"/>
      <c r="DK26" s="2"/>
      <c r="DL26" s="2"/>
      <c r="DM26" s="2"/>
      <c r="DN26" s="38"/>
      <c r="DO26" s="38"/>
      <c r="DP26" s="38"/>
      <c r="DQ26" s="38"/>
      <c r="DR26" s="26"/>
      <c r="DS26" s="29"/>
      <c r="DT26" s="27"/>
      <c r="DU26" s="156">
        <v>274.2</v>
      </c>
      <c r="DV26" s="96">
        <v>274.2</v>
      </c>
      <c r="DW26" s="99">
        <v>1593889.0848729794</v>
      </c>
      <c r="DX26" s="52">
        <f t="shared" si="2"/>
        <v>237.89999999999998</v>
      </c>
      <c r="DY26" s="36">
        <f t="shared" si="3"/>
        <v>237.89999999999998</v>
      </c>
      <c r="DZ26" s="36">
        <f t="shared" si="4"/>
        <v>1382881.8865473443</v>
      </c>
      <c r="EA26" s="100">
        <v>36.299999999999997</v>
      </c>
      <c r="EB26" s="100">
        <v>36.299999999999997</v>
      </c>
      <c r="EC26" s="131"/>
      <c r="ED26" s="131"/>
      <c r="EE26" s="131"/>
      <c r="EF26" s="131"/>
      <c r="EG26" s="131"/>
      <c r="EH26" s="131"/>
      <c r="EI26" s="131"/>
      <c r="EJ26" s="131"/>
      <c r="EK26" s="131"/>
      <c r="EL26" s="131"/>
      <c r="EM26" s="131"/>
      <c r="EN26" s="131"/>
      <c r="EO26" s="131"/>
      <c r="EP26" s="131"/>
      <c r="EQ26" s="131"/>
      <c r="ER26" s="131"/>
      <c r="ES26" s="131"/>
      <c r="ET26" s="131"/>
      <c r="EU26" s="131"/>
      <c r="EV26" s="131"/>
      <c r="EW26" s="131"/>
      <c r="EX26" s="131"/>
      <c r="EY26" s="131"/>
      <c r="EZ26" s="131"/>
      <c r="FA26" s="131"/>
      <c r="FB26" s="131"/>
      <c r="FC26" s="131"/>
      <c r="FD26" s="131"/>
      <c r="FE26" s="131"/>
      <c r="FF26" s="131"/>
      <c r="FG26" s="131"/>
      <c r="FH26" s="131"/>
      <c r="FI26" s="131"/>
      <c r="FJ26" s="131"/>
      <c r="FK26" s="131"/>
      <c r="FL26" s="131"/>
      <c r="FM26" s="131"/>
      <c r="FN26" s="131"/>
      <c r="FO26" s="131"/>
      <c r="FP26" s="131"/>
      <c r="FQ26" s="131"/>
      <c r="FR26" s="131"/>
      <c r="FS26" s="131"/>
      <c r="FT26" s="131"/>
      <c r="FU26" s="131"/>
      <c r="FV26" s="131"/>
      <c r="FW26" s="131"/>
      <c r="FX26" s="131"/>
      <c r="FY26" s="131"/>
      <c r="FZ26" s="131"/>
      <c r="GA26" s="131"/>
      <c r="GB26" s="131"/>
      <c r="GC26" s="131"/>
      <c r="GD26" s="131"/>
      <c r="GE26" s="131"/>
      <c r="GF26" s="131"/>
      <c r="GG26" s="131"/>
      <c r="GH26" s="131"/>
      <c r="GI26" s="131"/>
      <c r="GJ26" s="131"/>
      <c r="GK26" s="131"/>
      <c r="GL26" s="131"/>
      <c r="GM26" s="131"/>
      <c r="GN26" s="131"/>
      <c r="GO26" s="131"/>
      <c r="GP26" s="131"/>
      <c r="GQ26" s="131"/>
      <c r="GR26" s="131"/>
      <c r="GS26" s="131"/>
      <c r="GT26" s="131"/>
      <c r="GU26" s="131"/>
      <c r="GV26" s="131"/>
      <c r="GW26" s="131"/>
    </row>
    <row r="27" spans="1:205" s="56" customFormat="1" ht="63" customHeight="1" x14ac:dyDescent="0.25">
      <c r="A27" s="155">
        <v>24</v>
      </c>
      <c r="B27" s="159">
        <v>1382</v>
      </c>
      <c r="C27" s="159"/>
      <c r="D27" s="159" t="s">
        <v>7</v>
      </c>
      <c r="E27" s="160" t="s">
        <v>2</v>
      </c>
      <c r="F27" s="161">
        <v>701</v>
      </c>
      <c r="G27" s="162" t="s">
        <v>9</v>
      </c>
      <c r="H27" s="165" t="s">
        <v>3</v>
      </c>
      <c r="I27" s="174" t="s">
        <v>95</v>
      </c>
      <c r="J27" s="165">
        <v>9</v>
      </c>
      <c r="K27" s="165">
        <v>860</v>
      </c>
      <c r="L27" s="165" t="s">
        <v>3</v>
      </c>
      <c r="M27" s="165"/>
      <c r="N27" s="163">
        <f t="shared" si="5"/>
        <v>2975.2</v>
      </c>
      <c r="O27" s="163">
        <f t="shared" si="1"/>
        <v>1307.9000000000001</v>
      </c>
      <c r="P27" s="173">
        <v>1667.3</v>
      </c>
      <c r="Q27" s="175">
        <v>1956</v>
      </c>
      <c r="R27" s="165" t="s">
        <v>5</v>
      </c>
      <c r="S27" s="165">
        <v>1989</v>
      </c>
      <c r="T27" s="175">
        <v>5</v>
      </c>
      <c r="U27" s="165">
        <v>2</v>
      </c>
      <c r="V27" s="165">
        <v>24</v>
      </c>
      <c r="W27" s="173">
        <v>2561</v>
      </c>
      <c r="X27" s="173">
        <v>747</v>
      </c>
      <c r="Y27" s="173">
        <v>13724</v>
      </c>
      <c r="Z27" s="173"/>
      <c r="AA27" s="173">
        <v>2975.2</v>
      </c>
      <c r="AB27" s="173">
        <v>0</v>
      </c>
      <c r="AC27" s="173">
        <v>1667.3</v>
      </c>
      <c r="AD27" s="173">
        <v>1022.6</v>
      </c>
      <c r="AE27" s="173">
        <v>1667.3</v>
      </c>
      <c r="AF27" s="173">
        <v>1307.9000000000001</v>
      </c>
      <c r="AG27" s="173"/>
      <c r="AH27" s="173"/>
      <c r="AI27" s="173">
        <v>498.7</v>
      </c>
      <c r="AJ27" s="173">
        <v>36</v>
      </c>
      <c r="AK27" s="173"/>
      <c r="AL27" s="173"/>
      <c r="AM27" s="173">
        <v>28</v>
      </c>
      <c r="AN27" s="173">
        <v>1</v>
      </c>
      <c r="AO27" s="173">
        <v>39.4</v>
      </c>
      <c r="AP27" s="173">
        <v>19.2</v>
      </c>
      <c r="AQ27" s="173">
        <v>17</v>
      </c>
      <c r="AR27" s="173">
        <v>837.8</v>
      </c>
      <c r="AS27" s="173">
        <v>497</v>
      </c>
      <c r="AT27" s="173">
        <v>7</v>
      </c>
      <c r="AU27" s="173">
        <v>512.20000000000005</v>
      </c>
      <c r="AV27" s="173">
        <v>323</v>
      </c>
      <c r="AW27" s="173">
        <v>3</v>
      </c>
      <c r="AX27" s="173">
        <v>278.60000000000002</v>
      </c>
      <c r="AY27" s="173">
        <v>181.1</v>
      </c>
      <c r="AZ27" s="173"/>
      <c r="BA27" s="176"/>
      <c r="BB27" s="176"/>
      <c r="BC27" s="173"/>
      <c r="BD27" s="173"/>
      <c r="BE27" s="173"/>
      <c r="BF27" s="173"/>
      <c r="BG27" s="173"/>
      <c r="BH27" s="173"/>
      <c r="BI27" s="173"/>
      <c r="BJ27" s="173"/>
      <c r="BK27" s="165"/>
      <c r="BL27" s="165">
        <v>860</v>
      </c>
      <c r="BM27" s="165" t="s">
        <v>3</v>
      </c>
      <c r="BN27" s="166" t="s">
        <v>96</v>
      </c>
      <c r="BO27" s="166"/>
      <c r="BP27" s="171" t="s">
        <v>115</v>
      </c>
      <c r="BQ27" s="16"/>
      <c r="BR27" s="17"/>
      <c r="BS27" s="17"/>
      <c r="BT27" s="17"/>
      <c r="BU27" s="18"/>
      <c r="BV27" s="19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9"/>
      <c r="CJ27" s="17"/>
      <c r="CK27" s="17"/>
      <c r="CL27" s="5"/>
      <c r="CM27" s="17"/>
      <c r="CN27" s="17"/>
      <c r="CO27" s="20"/>
      <c r="CP27" s="21"/>
      <c r="CQ27" s="22"/>
      <c r="CR27" s="23"/>
      <c r="CS27" s="24"/>
      <c r="CT27" s="25"/>
      <c r="CU27" s="26"/>
      <c r="CV27" s="29"/>
      <c r="CW27" s="28"/>
      <c r="CX27" s="29"/>
      <c r="CY27" s="30"/>
      <c r="CZ27" s="31"/>
      <c r="DA27" s="32"/>
      <c r="DB27" s="5"/>
      <c r="DC27" s="33"/>
      <c r="DD27" s="34"/>
      <c r="DE27" s="2"/>
      <c r="DF27" s="2"/>
      <c r="DG27" s="2"/>
      <c r="DH27" s="2"/>
      <c r="DI27" s="2"/>
      <c r="DJ27" s="2"/>
      <c r="DK27" s="2"/>
      <c r="DL27" s="2"/>
      <c r="DM27" s="2"/>
      <c r="DN27" s="38"/>
      <c r="DO27" s="38"/>
      <c r="DP27" s="38"/>
      <c r="DQ27" s="38"/>
      <c r="DR27" s="26"/>
      <c r="DS27" s="29"/>
      <c r="DT27" s="27"/>
      <c r="DU27" s="156">
        <v>1307.9000000000001</v>
      </c>
      <c r="DV27" s="96">
        <v>498.7</v>
      </c>
      <c r="DW27" s="99">
        <v>5990534.9993613875</v>
      </c>
      <c r="DX27" s="52">
        <f t="shared" si="2"/>
        <v>1218.7</v>
      </c>
      <c r="DY27" s="36">
        <f t="shared" si="3"/>
        <v>412.6</v>
      </c>
      <c r="DZ27" s="36">
        <f t="shared" si="4"/>
        <v>5581974.9244756652</v>
      </c>
      <c r="EA27" s="100">
        <v>89.2</v>
      </c>
      <c r="EB27" s="100">
        <v>86.1</v>
      </c>
      <c r="EC27" s="131"/>
      <c r="ED27" s="131"/>
      <c r="EE27" s="131"/>
      <c r="EF27" s="131"/>
      <c r="EG27" s="131"/>
      <c r="EH27" s="131"/>
      <c r="EI27" s="131"/>
      <c r="EJ27" s="131"/>
      <c r="EK27" s="131"/>
      <c r="EL27" s="131"/>
      <c r="EM27" s="131"/>
      <c r="EN27" s="131"/>
      <c r="EO27" s="131"/>
      <c r="EP27" s="131"/>
      <c r="EQ27" s="131"/>
      <c r="ER27" s="131"/>
      <c r="ES27" s="131"/>
      <c r="ET27" s="131"/>
      <c r="EU27" s="131"/>
      <c r="EV27" s="131"/>
      <c r="EW27" s="131"/>
      <c r="EX27" s="131"/>
      <c r="EY27" s="131"/>
      <c r="EZ27" s="131"/>
      <c r="FA27" s="131"/>
      <c r="FB27" s="131"/>
      <c r="FC27" s="131"/>
      <c r="FD27" s="131"/>
      <c r="FE27" s="131"/>
      <c r="FF27" s="131"/>
      <c r="FG27" s="131"/>
      <c r="FH27" s="131"/>
      <c r="FI27" s="131"/>
      <c r="FJ27" s="131"/>
      <c r="FK27" s="131"/>
      <c r="FL27" s="131"/>
      <c r="FM27" s="131"/>
      <c r="FN27" s="131"/>
      <c r="FO27" s="131"/>
      <c r="FP27" s="131"/>
      <c r="FQ27" s="131"/>
      <c r="FR27" s="131"/>
      <c r="FS27" s="131"/>
      <c r="FT27" s="131"/>
      <c r="FU27" s="131"/>
      <c r="FV27" s="131"/>
      <c r="FW27" s="131"/>
      <c r="FX27" s="131"/>
      <c r="FY27" s="131"/>
      <c r="FZ27" s="131"/>
      <c r="GA27" s="131"/>
      <c r="GB27" s="131"/>
      <c r="GC27" s="131"/>
      <c r="GD27" s="131"/>
      <c r="GE27" s="131"/>
      <c r="GF27" s="131"/>
      <c r="GG27" s="131"/>
      <c r="GH27" s="131"/>
      <c r="GI27" s="131"/>
      <c r="GJ27" s="131"/>
      <c r="GK27" s="131"/>
      <c r="GL27" s="131"/>
      <c r="GM27" s="131"/>
      <c r="GN27" s="131"/>
      <c r="GO27" s="131"/>
      <c r="GP27" s="131"/>
      <c r="GQ27" s="131"/>
      <c r="GR27" s="131"/>
      <c r="GS27" s="131"/>
      <c r="GT27" s="131"/>
      <c r="GU27" s="131"/>
      <c r="GV27" s="131"/>
      <c r="GW27" s="131"/>
    </row>
    <row r="28" spans="1:205" s="56" customFormat="1" ht="63" customHeight="1" x14ac:dyDescent="0.25">
      <c r="A28" s="155">
        <v>25</v>
      </c>
      <c r="B28" s="159">
        <v>1410</v>
      </c>
      <c r="C28" s="159"/>
      <c r="D28" s="159" t="s">
        <v>7</v>
      </c>
      <c r="E28" s="160" t="s">
        <v>2</v>
      </c>
      <c r="F28" s="161">
        <v>729</v>
      </c>
      <c r="G28" s="162" t="s">
        <v>9</v>
      </c>
      <c r="H28" s="165" t="s">
        <v>3</v>
      </c>
      <c r="I28" s="172" t="s">
        <v>98</v>
      </c>
      <c r="J28" s="165" t="s">
        <v>99</v>
      </c>
      <c r="K28" s="165">
        <v>898</v>
      </c>
      <c r="L28" s="165" t="s">
        <v>3</v>
      </c>
      <c r="M28" s="165"/>
      <c r="N28" s="163">
        <f t="shared" si="5"/>
        <v>683.7</v>
      </c>
      <c r="O28" s="163">
        <f t="shared" si="1"/>
        <v>160</v>
      </c>
      <c r="P28" s="173">
        <v>523.70000000000005</v>
      </c>
      <c r="Q28" s="175">
        <v>1956</v>
      </c>
      <c r="R28" s="165" t="s">
        <v>5</v>
      </c>
      <c r="S28" s="165">
        <v>2000</v>
      </c>
      <c r="T28" s="165">
        <v>2</v>
      </c>
      <c r="U28" s="165">
        <v>1</v>
      </c>
      <c r="V28" s="165">
        <v>39</v>
      </c>
      <c r="W28" s="173">
        <v>1096</v>
      </c>
      <c r="X28" s="173">
        <v>382</v>
      </c>
      <c r="Y28" s="173">
        <v>3156</v>
      </c>
      <c r="Z28" s="173"/>
      <c r="AA28" s="173">
        <v>683.3</v>
      </c>
      <c r="AB28" s="173"/>
      <c r="AC28" s="173">
        <v>523.70000000000005</v>
      </c>
      <c r="AD28" s="173">
        <v>323.5</v>
      </c>
      <c r="AE28" s="173">
        <v>523.70000000000005</v>
      </c>
      <c r="AF28" s="173">
        <v>160</v>
      </c>
      <c r="AG28" s="173"/>
      <c r="AH28" s="173"/>
      <c r="AI28" s="173">
        <v>0</v>
      </c>
      <c r="AJ28" s="173">
        <v>39.1</v>
      </c>
      <c r="AK28" s="173">
        <v>18.2</v>
      </c>
      <c r="AL28" s="173">
        <v>160</v>
      </c>
      <c r="AM28" s="173">
        <v>8</v>
      </c>
      <c r="AN28" s="173"/>
      <c r="AO28" s="173"/>
      <c r="AP28" s="173"/>
      <c r="AQ28" s="173">
        <v>6</v>
      </c>
      <c r="AR28" s="173">
        <v>370.2</v>
      </c>
      <c r="AS28" s="173">
        <v>228.9</v>
      </c>
      <c r="AT28" s="173">
        <v>2</v>
      </c>
      <c r="AU28" s="173">
        <v>153.1</v>
      </c>
      <c r="AV28" s="173">
        <v>94.6</v>
      </c>
      <c r="AW28" s="173"/>
      <c r="AX28" s="173"/>
      <c r="AY28" s="173"/>
      <c r="AZ28" s="176"/>
      <c r="BA28" s="176"/>
      <c r="BB28" s="176"/>
      <c r="BC28" s="173"/>
      <c r="BD28" s="173"/>
      <c r="BE28" s="173"/>
      <c r="BF28" s="173"/>
      <c r="BG28" s="173"/>
      <c r="BH28" s="173"/>
      <c r="BI28" s="173"/>
      <c r="BJ28" s="173"/>
      <c r="BK28" s="165"/>
      <c r="BL28" s="165">
        <v>898</v>
      </c>
      <c r="BM28" s="165" t="s">
        <v>3</v>
      </c>
      <c r="BN28" s="166" t="s">
        <v>100</v>
      </c>
      <c r="BO28" s="166"/>
      <c r="BP28" s="167" t="s">
        <v>101</v>
      </c>
      <c r="BQ28" s="16"/>
      <c r="BR28" s="17"/>
      <c r="BS28" s="17"/>
      <c r="BT28" s="17"/>
      <c r="BU28" s="18"/>
      <c r="BV28" s="19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9"/>
      <c r="CJ28" s="17"/>
      <c r="CK28" s="17"/>
      <c r="CL28" s="5"/>
      <c r="CM28" s="17"/>
      <c r="CN28" s="17"/>
      <c r="CO28" s="20"/>
      <c r="CP28" s="21"/>
      <c r="CQ28" s="22"/>
      <c r="CR28" s="23"/>
      <c r="CS28" s="24"/>
      <c r="CT28" s="25"/>
      <c r="CU28" s="26"/>
      <c r="CV28" s="29"/>
      <c r="CW28" s="28"/>
      <c r="CX28" s="29"/>
      <c r="CY28" s="30"/>
      <c r="CZ28" s="31"/>
      <c r="DA28" s="32"/>
      <c r="DB28" s="5"/>
      <c r="DC28" s="33"/>
      <c r="DD28" s="34"/>
      <c r="DE28" s="2"/>
      <c r="DF28" s="2"/>
      <c r="DG28" s="2"/>
      <c r="DH28" s="2"/>
      <c r="DI28" s="2"/>
      <c r="DJ28" s="2"/>
      <c r="DK28" s="2"/>
      <c r="DL28" s="2"/>
      <c r="DM28" s="2"/>
      <c r="DN28" s="38"/>
      <c r="DO28" s="38"/>
      <c r="DP28" s="38"/>
      <c r="DQ28" s="38"/>
      <c r="DR28" s="26"/>
      <c r="DS28" s="29"/>
      <c r="DT28" s="27"/>
      <c r="DU28" s="156">
        <v>160</v>
      </c>
      <c r="DV28" s="96">
        <v>0</v>
      </c>
      <c r="DW28" s="99">
        <v>814462.717566184</v>
      </c>
      <c r="DX28" s="52">
        <f t="shared" si="2"/>
        <v>102.7</v>
      </c>
      <c r="DY28" s="36">
        <f t="shared" si="3"/>
        <v>0</v>
      </c>
      <c r="DZ28" s="36">
        <f t="shared" si="4"/>
        <v>522783.25683779438</v>
      </c>
      <c r="EA28" s="100">
        <v>57.3</v>
      </c>
      <c r="EB28" s="100">
        <v>0</v>
      </c>
      <c r="EC28" s="131"/>
      <c r="ED28" s="131"/>
      <c r="EE28" s="131"/>
      <c r="EF28" s="131"/>
      <c r="EG28" s="131"/>
      <c r="EH28" s="131"/>
      <c r="EI28" s="131"/>
      <c r="EJ28" s="131"/>
      <c r="EK28" s="131"/>
      <c r="EL28" s="131"/>
      <c r="EM28" s="131"/>
      <c r="EN28" s="131"/>
      <c r="EO28" s="131"/>
      <c r="EP28" s="131"/>
      <c r="EQ28" s="131"/>
      <c r="ER28" s="131"/>
      <c r="ES28" s="131"/>
      <c r="ET28" s="131"/>
      <c r="EU28" s="131"/>
      <c r="EV28" s="131"/>
      <c r="EW28" s="131"/>
      <c r="EX28" s="131"/>
      <c r="EY28" s="131"/>
      <c r="EZ28" s="131"/>
      <c r="FA28" s="131"/>
      <c r="FB28" s="131"/>
      <c r="FC28" s="131"/>
      <c r="FD28" s="131"/>
      <c r="FE28" s="131"/>
      <c r="FF28" s="131"/>
      <c r="FG28" s="131"/>
      <c r="FH28" s="131"/>
      <c r="FI28" s="131"/>
      <c r="FJ28" s="131"/>
      <c r="FK28" s="131"/>
      <c r="FL28" s="131"/>
      <c r="FM28" s="131"/>
      <c r="FN28" s="131"/>
      <c r="FO28" s="131"/>
      <c r="FP28" s="131"/>
      <c r="FQ28" s="131"/>
      <c r="FR28" s="131"/>
      <c r="FS28" s="131"/>
      <c r="FT28" s="131"/>
      <c r="FU28" s="131"/>
      <c r="FV28" s="131"/>
      <c r="FW28" s="131"/>
      <c r="FX28" s="131"/>
      <c r="FY28" s="131"/>
      <c r="FZ28" s="131"/>
      <c r="GA28" s="131"/>
      <c r="GB28" s="131"/>
      <c r="GC28" s="131"/>
      <c r="GD28" s="131"/>
      <c r="GE28" s="131"/>
      <c r="GF28" s="131"/>
      <c r="GG28" s="131"/>
      <c r="GH28" s="131"/>
      <c r="GI28" s="131"/>
      <c r="GJ28" s="131"/>
      <c r="GK28" s="131"/>
      <c r="GL28" s="131"/>
      <c r="GM28" s="131"/>
      <c r="GN28" s="131"/>
      <c r="GO28" s="131"/>
      <c r="GP28" s="131"/>
      <c r="GQ28" s="131"/>
      <c r="GR28" s="131"/>
      <c r="GS28" s="131"/>
      <c r="GT28" s="131"/>
      <c r="GU28" s="131"/>
      <c r="GV28" s="131"/>
      <c r="GW28" s="131"/>
    </row>
    <row r="29" spans="1:205" s="56" customFormat="1" ht="63" customHeight="1" x14ac:dyDescent="0.25">
      <c r="A29" s="155">
        <v>26</v>
      </c>
      <c r="B29" s="159">
        <v>1582</v>
      </c>
      <c r="C29" s="159"/>
      <c r="D29" s="159" t="s">
        <v>43</v>
      </c>
      <c r="E29" s="160" t="s">
        <v>0</v>
      </c>
      <c r="F29" s="161">
        <v>150</v>
      </c>
      <c r="G29" s="162" t="s">
        <v>9</v>
      </c>
      <c r="H29" s="165"/>
      <c r="I29" s="172"/>
      <c r="J29" s="165"/>
      <c r="K29" s="165">
        <v>180</v>
      </c>
      <c r="L29" s="165" t="s">
        <v>1</v>
      </c>
      <c r="M29" s="165"/>
      <c r="N29" s="177">
        <v>875.8</v>
      </c>
      <c r="O29" s="163">
        <f t="shared" si="1"/>
        <v>0</v>
      </c>
      <c r="P29" s="173"/>
      <c r="Q29" s="165"/>
      <c r="R29" s="165"/>
      <c r="S29" s="165"/>
      <c r="T29" s="165"/>
      <c r="U29" s="165"/>
      <c r="V29" s="165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3"/>
      <c r="AL29" s="173"/>
      <c r="AM29" s="173"/>
      <c r="AN29" s="173"/>
      <c r="AO29" s="173"/>
      <c r="AP29" s="173"/>
      <c r="AQ29" s="173"/>
      <c r="AR29" s="173"/>
      <c r="AS29" s="173"/>
      <c r="AT29" s="17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3"/>
      <c r="BF29" s="173"/>
      <c r="BG29" s="173"/>
      <c r="BH29" s="173"/>
      <c r="BI29" s="173"/>
      <c r="BJ29" s="173"/>
      <c r="BK29" s="165"/>
      <c r="BL29" s="165">
        <v>180</v>
      </c>
      <c r="BM29" s="165" t="s">
        <v>1</v>
      </c>
      <c r="BN29" s="166" t="s">
        <v>44</v>
      </c>
      <c r="BO29" s="166"/>
      <c r="BP29" s="171" t="s">
        <v>45</v>
      </c>
      <c r="BQ29" s="133"/>
      <c r="BR29" s="134"/>
      <c r="BS29" s="134"/>
      <c r="BT29" s="134"/>
      <c r="BU29" s="135"/>
      <c r="BV29" s="136"/>
      <c r="BW29" s="134"/>
      <c r="BX29" s="134"/>
      <c r="BY29" s="134"/>
      <c r="BZ29" s="134"/>
      <c r="CA29" s="134"/>
      <c r="CB29" s="134"/>
      <c r="CC29" s="134"/>
      <c r="CD29" s="134"/>
      <c r="CE29" s="134"/>
      <c r="CF29" s="134"/>
      <c r="CG29" s="134"/>
      <c r="CH29" s="134"/>
      <c r="CI29" s="136"/>
      <c r="CJ29" s="134"/>
      <c r="CK29" s="134"/>
      <c r="CL29" s="137"/>
      <c r="CM29" s="134"/>
      <c r="CN29" s="134"/>
      <c r="CO29" s="138"/>
      <c r="CP29" s="139"/>
      <c r="CQ29" s="140"/>
      <c r="CR29" s="141"/>
      <c r="CS29" s="142"/>
      <c r="CT29" s="143"/>
      <c r="CU29" s="144"/>
      <c r="CV29" s="145"/>
      <c r="CW29" s="146"/>
      <c r="CX29" s="145"/>
      <c r="CY29" s="147"/>
      <c r="CZ29" s="148"/>
      <c r="DA29" s="149"/>
      <c r="DB29" s="137"/>
      <c r="DC29" s="150"/>
      <c r="DD29" s="151"/>
      <c r="DE29" s="152"/>
      <c r="DF29" s="152"/>
      <c r="DG29" s="152"/>
      <c r="DH29" s="152"/>
      <c r="DI29" s="152"/>
      <c r="DJ29" s="152"/>
      <c r="DK29" s="152"/>
      <c r="DL29" s="152"/>
      <c r="DM29" s="152"/>
      <c r="DN29" s="153"/>
      <c r="DO29" s="153"/>
      <c r="DP29" s="153"/>
      <c r="DQ29" s="153"/>
      <c r="DR29" s="144"/>
      <c r="DS29" s="145"/>
      <c r="DT29" s="154"/>
      <c r="DU29" s="156">
        <v>875.8</v>
      </c>
      <c r="DV29" s="99">
        <v>0</v>
      </c>
      <c r="DW29" s="99">
        <v>3547068</v>
      </c>
      <c r="DX29" s="178">
        <f t="shared" si="2"/>
        <v>789.19999999999993</v>
      </c>
      <c r="DY29" s="179">
        <f t="shared" si="3"/>
        <v>0</v>
      </c>
      <c r="DZ29" s="179">
        <f t="shared" si="4"/>
        <v>3196330.287280201</v>
      </c>
      <c r="EA29" s="103">
        <v>86.6</v>
      </c>
      <c r="EB29" s="103">
        <v>0</v>
      </c>
      <c r="EC29" s="131"/>
      <c r="ED29" s="131"/>
      <c r="EE29" s="131"/>
      <c r="EF29" s="131"/>
      <c r="EG29" s="131"/>
      <c r="EH29" s="131"/>
      <c r="EI29" s="131"/>
      <c r="EJ29" s="131"/>
      <c r="EK29" s="131"/>
      <c r="EL29" s="131"/>
      <c r="EM29" s="131"/>
      <c r="EN29" s="131"/>
      <c r="EO29" s="131"/>
      <c r="EP29" s="131"/>
      <c r="EQ29" s="131"/>
      <c r="ER29" s="131"/>
      <c r="ES29" s="131"/>
      <c r="ET29" s="131"/>
      <c r="EU29" s="131"/>
      <c r="EV29" s="131"/>
      <c r="EW29" s="131"/>
      <c r="EX29" s="131"/>
      <c r="EY29" s="131"/>
      <c r="EZ29" s="131"/>
      <c r="FA29" s="131"/>
      <c r="FB29" s="131"/>
      <c r="FC29" s="131"/>
      <c r="FD29" s="131"/>
      <c r="FE29" s="131"/>
      <c r="FF29" s="131"/>
      <c r="FG29" s="131"/>
      <c r="FH29" s="131"/>
      <c r="FI29" s="131"/>
      <c r="FJ29" s="131"/>
      <c r="FK29" s="131"/>
      <c r="FL29" s="131"/>
      <c r="FM29" s="131"/>
      <c r="FN29" s="131"/>
      <c r="FO29" s="131"/>
      <c r="FP29" s="131"/>
      <c r="FQ29" s="131"/>
      <c r="FR29" s="131"/>
      <c r="FS29" s="131"/>
      <c r="FT29" s="131"/>
      <c r="FU29" s="131"/>
      <c r="FV29" s="131"/>
      <c r="FW29" s="131"/>
      <c r="FX29" s="131"/>
      <c r="FY29" s="131"/>
      <c r="FZ29" s="131"/>
      <c r="GA29" s="131"/>
      <c r="GB29" s="131"/>
      <c r="GC29" s="131"/>
      <c r="GD29" s="131"/>
      <c r="GE29" s="131"/>
      <c r="GF29" s="131"/>
      <c r="GG29" s="131"/>
      <c r="GH29" s="131"/>
      <c r="GI29" s="131"/>
      <c r="GJ29" s="131"/>
      <c r="GK29" s="131"/>
      <c r="GL29" s="131"/>
      <c r="GM29" s="131"/>
      <c r="GN29" s="131"/>
      <c r="GO29" s="131"/>
      <c r="GP29" s="131"/>
      <c r="GQ29" s="131"/>
      <c r="GR29" s="131"/>
      <c r="GS29" s="131"/>
      <c r="GT29" s="131"/>
      <c r="GU29" s="131"/>
      <c r="GV29" s="131"/>
      <c r="GW29" s="131"/>
    </row>
    <row r="30" spans="1:205" s="1" customFormat="1" x14ac:dyDescent="0.25">
      <c r="A30" s="353" t="s">
        <v>13</v>
      </c>
      <c r="B30" s="354"/>
      <c r="C30" s="354"/>
      <c r="D30" s="354"/>
      <c r="E30" s="354"/>
      <c r="F30" s="354"/>
      <c r="G30" s="354"/>
      <c r="H30" s="354"/>
      <c r="I30" s="354"/>
      <c r="J30" s="354"/>
      <c r="K30" s="354"/>
      <c r="L30" s="354"/>
      <c r="M30" s="354"/>
      <c r="N30" s="354"/>
      <c r="O30" s="354"/>
      <c r="P30" s="354"/>
      <c r="Q30" s="354"/>
      <c r="R30" s="354"/>
      <c r="S30" s="354"/>
      <c r="T30" s="354"/>
      <c r="U30" s="354"/>
      <c r="V30" s="354"/>
      <c r="W30" s="354"/>
      <c r="X30" s="354"/>
      <c r="Y30" s="354"/>
      <c r="Z30" s="354"/>
      <c r="AA30" s="354"/>
      <c r="AB30" s="354"/>
      <c r="AC30" s="354"/>
      <c r="AD30" s="354"/>
      <c r="AE30" s="354"/>
      <c r="AF30" s="354"/>
      <c r="AG30" s="354"/>
      <c r="AH30" s="354"/>
      <c r="AI30" s="354"/>
      <c r="AJ30" s="354"/>
      <c r="AK30" s="354"/>
      <c r="AL30" s="354"/>
      <c r="AM30" s="354"/>
      <c r="AN30" s="354"/>
      <c r="AO30" s="354"/>
      <c r="AP30" s="354"/>
      <c r="AQ30" s="354"/>
      <c r="AR30" s="354"/>
      <c r="AS30" s="354"/>
      <c r="AT30" s="354"/>
      <c r="AU30" s="354"/>
      <c r="AV30" s="354"/>
      <c r="AW30" s="354"/>
      <c r="AX30" s="354"/>
      <c r="AY30" s="354"/>
      <c r="AZ30" s="354"/>
      <c r="BA30" s="354"/>
      <c r="BB30" s="354"/>
      <c r="BC30" s="354"/>
      <c r="BD30" s="354"/>
      <c r="BE30" s="354"/>
      <c r="BF30" s="354"/>
      <c r="BG30" s="354"/>
      <c r="BH30" s="354"/>
      <c r="BI30" s="354"/>
      <c r="BJ30" s="354"/>
      <c r="BK30" s="354"/>
      <c r="BL30" s="354"/>
      <c r="BM30" s="354"/>
      <c r="BN30" s="354"/>
      <c r="BO30" s="354"/>
      <c r="BP30" s="355"/>
      <c r="BQ30" s="59"/>
      <c r="BR30" s="41"/>
      <c r="BS30" s="41"/>
      <c r="BT30" s="41"/>
      <c r="BU30" s="4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43"/>
      <c r="CR30" s="44"/>
      <c r="CS30" s="45"/>
      <c r="CT30" s="46"/>
      <c r="CU30" s="47"/>
      <c r="CV30" s="48"/>
      <c r="CW30" s="48"/>
      <c r="CX30" s="48"/>
      <c r="CY30" s="58"/>
      <c r="CZ30" s="49"/>
      <c r="DA30" s="50"/>
      <c r="DB30" s="58"/>
      <c r="DC30" s="2"/>
      <c r="DD30" s="51"/>
      <c r="DE30" s="2"/>
      <c r="DF30" s="2"/>
      <c r="DG30" s="2"/>
      <c r="DH30" s="2"/>
      <c r="DI30" s="2"/>
      <c r="DJ30" s="2"/>
      <c r="DK30" s="2"/>
      <c r="DL30" s="2"/>
      <c r="DM30" s="2"/>
      <c r="DN30" s="35">
        <f>SUM(DN5:DN16)</f>
        <v>0</v>
      </c>
      <c r="DO30" s="35">
        <f>SUM(DO5:DO16)</f>
        <v>0</v>
      </c>
      <c r="DP30" s="35"/>
      <c r="DQ30" s="35"/>
      <c r="DR30" s="35"/>
      <c r="DS30" s="35"/>
      <c r="DT30" s="35"/>
      <c r="DU30" s="99">
        <f>SUM(DU5:DU29)</f>
        <v>9079.0999999999985</v>
      </c>
      <c r="DV30" s="99">
        <f t="shared" ref="DV30:DZ30" si="6">SUM(DV5:DV29)</f>
        <v>1811.1</v>
      </c>
      <c r="DW30" s="99">
        <f t="shared" si="6"/>
        <v>55404693.484203838</v>
      </c>
      <c r="DX30" s="36">
        <f t="shared" si="6"/>
        <v>8097.5999999999995</v>
      </c>
      <c r="DY30" s="36">
        <f t="shared" si="6"/>
        <v>1188.4000000000001</v>
      </c>
      <c r="DZ30" s="36">
        <f t="shared" si="6"/>
        <v>48404298.575416647</v>
      </c>
      <c r="EA30" s="103">
        <f>SUM(EA5:EA29)</f>
        <v>981.50000000000011</v>
      </c>
      <c r="EB30" s="103">
        <f>SUM(EB5:EB29)</f>
        <v>622.70000000000005</v>
      </c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</row>
    <row r="31" spans="1:205" s="2" customFormat="1" ht="60" customHeight="1" x14ac:dyDescent="0.25">
      <c r="A31" s="343" t="s">
        <v>117</v>
      </c>
      <c r="B31" s="343"/>
      <c r="C31" s="343"/>
      <c r="D31" s="343"/>
      <c r="E31" s="343"/>
      <c r="F31" s="343"/>
      <c r="G31" s="343"/>
      <c r="H31" s="343"/>
      <c r="I31" s="343"/>
      <c r="J31" s="343"/>
      <c r="K31" s="343"/>
      <c r="L31" s="343"/>
      <c r="M31" s="343"/>
      <c r="N31" s="343"/>
      <c r="O31" s="343"/>
      <c r="P31" s="343"/>
      <c r="Q31" s="343"/>
      <c r="R31" s="343"/>
      <c r="S31" s="343"/>
      <c r="T31" s="343"/>
      <c r="U31" s="343"/>
      <c r="V31" s="343"/>
      <c r="W31" s="343"/>
      <c r="X31" s="343"/>
      <c r="Y31" s="343"/>
      <c r="Z31" s="343"/>
      <c r="AA31" s="343"/>
      <c r="AB31" s="343"/>
      <c r="AC31" s="343"/>
      <c r="AD31" s="343"/>
      <c r="AE31" s="343"/>
      <c r="AF31" s="343"/>
      <c r="AG31" s="343"/>
      <c r="AH31" s="343"/>
      <c r="AI31" s="343"/>
      <c r="AJ31" s="343"/>
      <c r="AK31" s="343"/>
      <c r="AL31" s="343"/>
      <c r="AM31" s="343"/>
      <c r="AN31" s="343"/>
      <c r="AO31" s="343"/>
      <c r="AP31" s="343"/>
      <c r="AQ31" s="343"/>
      <c r="AR31" s="343"/>
      <c r="AS31" s="343"/>
      <c r="AT31" s="343"/>
      <c r="AU31" s="343"/>
      <c r="AV31" s="343"/>
      <c r="AW31" s="343"/>
      <c r="AX31" s="343"/>
      <c r="AY31" s="343"/>
      <c r="AZ31" s="343"/>
      <c r="BA31" s="343"/>
      <c r="BB31" s="343"/>
      <c r="BC31" s="343"/>
      <c r="BD31" s="343"/>
      <c r="BE31" s="343"/>
      <c r="BF31" s="343"/>
      <c r="BG31" s="343"/>
      <c r="BH31" s="343"/>
      <c r="BI31" s="343"/>
      <c r="BJ31" s="343"/>
      <c r="BK31" s="343"/>
      <c r="BL31" s="343"/>
      <c r="BM31" s="343"/>
      <c r="BN31" s="343"/>
      <c r="BO31" s="343"/>
      <c r="BP31" s="343"/>
      <c r="BQ31" s="343"/>
      <c r="BR31" s="343"/>
      <c r="BS31" s="343"/>
      <c r="BT31" s="343"/>
      <c r="BU31" s="343"/>
      <c r="BV31" s="343"/>
      <c r="BW31" s="343"/>
      <c r="BX31" s="343"/>
      <c r="BY31" s="343"/>
      <c r="BZ31" s="343"/>
      <c r="CA31" s="343"/>
      <c r="CB31" s="343"/>
      <c r="CC31" s="343"/>
      <c r="CD31" s="343"/>
      <c r="CE31" s="343"/>
      <c r="CF31" s="343"/>
      <c r="CG31" s="343"/>
      <c r="CH31" s="343"/>
      <c r="CI31" s="343"/>
      <c r="CJ31" s="343"/>
      <c r="CK31" s="343"/>
      <c r="CL31" s="343"/>
      <c r="CM31" s="343"/>
      <c r="CN31" s="343"/>
      <c r="CO31" s="343"/>
      <c r="CP31" s="343"/>
      <c r="CQ31" s="343"/>
      <c r="CR31" s="343"/>
      <c r="CS31" s="343"/>
      <c r="CT31" s="343"/>
      <c r="CU31" s="343"/>
      <c r="CV31" s="343"/>
      <c r="CW31" s="343"/>
      <c r="CX31" s="343"/>
      <c r="CY31" s="343"/>
      <c r="CZ31" s="343"/>
      <c r="DA31" s="343"/>
      <c r="DB31" s="343"/>
      <c r="DC31" s="343"/>
      <c r="DD31" s="343"/>
      <c r="DE31" s="343"/>
      <c r="DF31" s="343"/>
      <c r="DG31" s="343"/>
      <c r="DH31" s="343"/>
      <c r="DI31" s="343"/>
      <c r="DJ31" s="343"/>
      <c r="DK31" s="343"/>
      <c r="DL31" s="343"/>
      <c r="DM31" s="343"/>
      <c r="DN31" s="343"/>
      <c r="DO31" s="343"/>
      <c r="DP31" s="343"/>
      <c r="DQ31" s="343"/>
      <c r="DR31" s="343"/>
      <c r="DS31" s="343"/>
      <c r="DT31" s="343"/>
      <c r="DU31" s="343"/>
      <c r="DV31" s="343"/>
      <c r="DW31" s="343"/>
      <c r="DX31" s="343"/>
      <c r="DY31" s="343"/>
      <c r="DZ31" s="343"/>
      <c r="EA31" s="343"/>
      <c r="EB31" s="343"/>
    </row>
    <row r="32" spans="1:205" s="2" customFormat="1" x14ac:dyDescent="0.25">
      <c r="A32" s="343"/>
      <c r="B32" s="343"/>
      <c r="C32" s="343"/>
      <c r="D32" s="343"/>
      <c r="E32" s="343"/>
      <c r="F32" s="343"/>
      <c r="G32" s="343"/>
      <c r="H32" s="343"/>
      <c r="I32" s="343"/>
      <c r="J32" s="343"/>
      <c r="K32" s="343"/>
      <c r="L32" s="343"/>
      <c r="M32" s="343"/>
      <c r="N32" s="343"/>
      <c r="O32" s="343"/>
      <c r="P32" s="343"/>
      <c r="Q32" s="343"/>
      <c r="R32" s="343"/>
      <c r="S32" s="343"/>
      <c r="T32" s="343"/>
      <c r="U32" s="343"/>
      <c r="V32" s="343"/>
      <c r="W32" s="343"/>
      <c r="X32" s="343"/>
      <c r="Y32" s="343"/>
      <c r="Z32" s="343"/>
      <c r="AA32" s="343"/>
      <c r="AB32" s="343"/>
      <c r="AC32" s="343"/>
      <c r="AD32" s="343"/>
      <c r="AE32" s="343"/>
      <c r="AF32" s="343"/>
      <c r="AG32" s="343"/>
      <c r="AH32" s="343"/>
      <c r="AI32" s="343"/>
      <c r="AJ32" s="343"/>
      <c r="AK32" s="343"/>
      <c r="AL32" s="343"/>
      <c r="AM32" s="343"/>
      <c r="AN32" s="343"/>
      <c r="AO32" s="343"/>
      <c r="AP32" s="343"/>
      <c r="AQ32" s="343"/>
      <c r="AR32" s="343"/>
      <c r="AS32" s="343"/>
      <c r="AT32" s="343"/>
      <c r="AU32" s="343"/>
      <c r="AV32" s="343"/>
      <c r="AW32" s="343"/>
      <c r="AX32" s="343"/>
      <c r="AY32" s="343"/>
      <c r="AZ32" s="343"/>
      <c r="BA32" s="343"/>
      <c r="BB32" s="343"/>
      <c r="BC32" s="343"/>
      <c r="BD32" s="343"/>
      <c r="BE32" s="343"/>
      <c r="BF32" s="343"/>
      <c r="BG32" s="343"/>
      <c r="BH32" s="343"/>
      <c r="BI32" s="343"/>
      <c r="BJ32" s="343"/>
      <c r="BK32" s="343"/>
      <c r="BL32" s="343"/>
      <c r="BM32" s="343"/>
      <c r="BN32" s="343"/>
      <c r="BO32" s="343"/>
      <c r="BP32" s="343"/>
      <c r="BQ32" s="343"/>
      <c r="BR32" s="343"/>
      <c r="BS32" s="343"/>
      <c r="BT32" s="343"/>
      <c r="BU32" s="343"/>
      <c r="BV32" s="343"/>
      <c r="BW32" s="343"/>
      <c r="BX32" s="343"/>
      <c r="BY32" s="343"/>
      <c r="BZ32" s="343"/>
      <c r="CA32" s="343"/>
      <c r="CB32" s="343"/>
      <c r="CC32" s="343"/>
      <c r="CD32" s="343"/>
      <c r="CE32" s="343"/>
      <c r="CF32" s="343"/>
      <c r="CG32" s="343"/>
      <c r="CH32" s="343"/>
      <c r="CI32" s="343"/>
      <c r="CJ32" s="343"/>
      <c r="CK32" s="343"/>
      <c r="CL32" s="343"/>
      <c r="CM32" s="343"/>
      <c r="CN32" s="343"/>
      <c r="CO32" s="343"/>
      <c r="CP32" s="343"/>
      <c r="CQ32" s="343"/>
      <c r="CR32" s="343"/>
      <c r="CS32" s="343"/>
      <c r="CT32" s="343"/>
      <c r="CU32" s="343"/>
      <c r="CV32" s="343"/>
      <c r="CW32" s="343"/>
      <c r="CX32" s="343"/>
      <c r="CY32" s="343"/>
      <c r="CZ32" s="343"/>
      <c r="DA32" s="343"/>
      <c r="DB32" s="343"/>
      <c r="DC32" s="343"/>
      <c r="DD32" s="343"/>
      <c r="DE32" s="343"/>
      <c r="DF32" s="343"/>
      <c r="DG32" s="343"/>
      <c r="DH32" s="343"/>
      <c r="DI32" s="343"/>
      <c r="DJ32" s="343"/>
      <c r="DK32" s="343"/>
      <c r="DL32" s="343"/>
      <c r="DM32" s="343"/>
      <c r="DN32" s="343"/>
      <c r="DO32" s="343"/>
      <c r="DP32" s="343"/>
      <c r="DQ32" s="343"/>
      <c r="DR32" s="343"/>
      <c r="DS32" s="343"/>
      <c r="DT32" s="343"/>
      <c r="DU32" s="343"/>
      <c r="DV32" s="343"/>
      <c r="DW32" s="343"/>
      <c r="DX32" s="343"/>
      <c r="DY32" s="343"/>
      <c r="DZ32" s="343"/>
      <c r="EA32" s="343"/>
      <c r="EB32" s="343"/>
    </row>
    <row r="33" spans="1:132" s="2" customFormat="1" x14ac:dyDescent="0.25">
      <c r="A33" s="343"/>
      <c r="B33" s="343"/>
      <c r="C33" s="343"/>
      <c r="D33" s="343"/>
      <c r="E33" s="343"/>
      <c r="F33" s="343"/>
      <c r="G33" s="343"/>
      <c r="H33" s="343"/>
      <c r="I33" s="343"/>
      <c r="J33" s="343"/>
      <c r="K33" s="343"/>
      <c r="L33" s="343"/>
      <c r="M33" s="343"/>
      <c r="N33" s="343"/>
      <c r="O33" s="343"/>
      <c r="P33" s="343"/>
      <c r="Q33" s="343"/>
      <c r="R33" s="343"/>
      <c r="S33" s="343"/>
      <c r="T33" s="343"/>
      <c r="U33" s="343"/>
      <c r="V33" s="343"/>
      <c r="W33" s="343"/>
      <c r="X33" s="343"/>
      <c r="Y33" s="343"/>
      <c r="Z33" s="343"/>
      <c r="AA33" s="343"/>
      <c r="AB33" s="343"/>
      <c r="AC33" s="343"/>
      <c r="AD33" s="343"/>
      <c r="AE33" s="343"/>
      <c r="AF33" s="343"/>
      <c r="AG33" s="343"/>
      <c r="AH33" s="343"/>
      <c r="AI33" s="343"/>
      <c r="AJ33" s="343"/>
      <c r="AK33" s="343"/>
      <c r="AL33" s="343"/>
      <c r="AM33" s="343"/>
      <c r="AN33" s="343"/>
      <c r="AO33" s="343"/>
      <c r="AP33" s="343"/>
      <c r="AQ33" s="343"/>
      <c r="AR33" s="343"/>
      <c r="AS33" s="343"/>
      <c r="AT33" s="343"/>
      <c r="AU33" s="343"/>
      <c r="AV33" s="343"/>
      <c r="AW33" s="343"/>
      <c r="AX33" s="343"/>
      <c r="AY33" s="343"/>
      <c r="AZ33" s="343"/>
      <c r="BA33" s="343"/>
      <c r="BB33" s="343"/>
      <c r="BC33" s="343"/>
      <c r="BD33" s="343"/>
      <c r="BE33" s="343"/>
      <c r="BF33" s="343"/>
      <c r="BG33" s="343"/>
      <c r="BH33" s="343"/>
      <c r="BI33" s="343"/>
      <c r="BJ33" s="343"/>
      <c r="BK33" s="343"/>
      <c r="BL33" s="343"/>
      <c r="BM33" s="343"/>
      <c r="BN33" s="343"/>
      <c r="BO33" s="343"/>
      <c r="BP33" s="343"/>
      <c r="BQ33" s="343"/>
      <c r="BR33" s="343"/>
      <c r="BS33" s="343"/>
      <c r="BT33" s="343"/>
      <c r="BU33" s="343"/>
      <c r="BV33" s="343"/>
      <c r="BW33" s="343"/>
      <c r="BX33" s="343"/>
      <c r="BY33" s="343"/>
      <c r="BZ33" s="343"/>
      <c r="CA33" s="343"/>
      <c r="CB33" s="343"/>
      <c r="CC33" s="343"/>
      <c r="CD33" s="343"/>
      <c r="CE33" s="343"/>
      <c r="CF33" s="343"/>
      <c r="CG33" s="343"/>
      <c r="CH33" s="343"/>
      <c r="CI33" s="343"/>
      <c r="CJ33" s="343"/>
      <c r="CK33" s="343"/>
      <c r="CL33" s="343"/>
      <c r="CM33" s="343"/>
      <c r="CN33" s="343"/>
      <c r="CO33" s="343"/>
      <c r="CP33" s="343"/>
      <c r="CQ33" s="343"/>
      <c r="CR33" s="343"/>
      <c r="CS33" s="343"/>
      <c r="CT33" s="343"/>
      <c r="CU33" s="343"/>
      <c r="CV33" s="343"/>
      <c r="CW33" s="343"/>
      <c r="CX33" s="343"/>
      <c r="CY33" s="343"/>
      <c r="CZ33" s="343"/>
      <c r="DA33" s="343"/>
      <c r="DB33" s="343"/>
      <c r="DC33" s="343"/>
      <c r="DD33" s="343"/>
      <c r="DE33" s="343"/>
      <c r="DF33" s="343"/>
      <c r="DG33" s="343"/>
      <c r="DH33" s="343"/>
      <c r="DI33" s="343"/>
      <c r="DJ33" s="343"/>
      <c r="DK33" s="343"/>
      <c r="DL33" s="343"/>
      <c r="DM33" s="343"/>
      <c r="DN33" s="343"/>
      <c r="DO33" s="343"/>
      <c r="DP33" s="343"/>
      <c r="DQ33" s="343"/>
      <c r="DR33" s="343"/>
      <c r="DS33" s="343"/>
      <c r="DT33" s="343"/>
      <c r="DU33" s="343"/>
      <c r="DV33" s="343"/>
      <c r="DW33" s="343"/>
      <c r="DX33" s="343"/>
      <c r="DY33" s="343"/>
      <c r="DZ33" s="343"/>
      <c r="EA33" s="343"/>
      <c r="EB33" s="343"/>
    </row>
  </sheetData>
  <sortState ref="B5:EB31">
    <sortCondition ref="B5:B31"/>
  </sortState>
  <mergeCells count="6">
    <mergeCell ref="A31:EB33"/>
    <mergeCell ref="A30:BP30"/>
    <mergeCell ref="DV1:EB1"/>
    <mergeCell ref="A2:EB2"/>
    <mergeCell ref="E3:F3"/>
    <mergeCell ref="G3:BP3"/>
  </mergeCells>
  <pageMargins left="0.59055118110236227" right="0.19685039370078741" top="0.55118110236220474" bottom="0.39370078740157483" header="0.19685039370078741" footer="0.19685039370078741"/>
  <pageSetup paperSize="9" scale="90" orientation="landscape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1"/>
  <sheetViews>
    <sheetView workbookViewId="0">
      <selection activeCell="H12" sqref="H12"/>
    </sheetView>
  </sheetViews>
  <sheetFormatPr defaultRowHeight="15.75" x14ac:dyDescent="0.25"/>
  <sheetData>
    <row r="1" spans="1:194" s="94" customFormat="1" ht="41.25" customHeight="1" x14ac:dyDescent="0.25">
      <c r="A1" s="61">
        <v>321</v>
      </c>
      <c r="B1" s="61"/>
      <c r="C1" s="61" t="s">
        <v>7</v>
      </c>
      <c r="D1" s="62" t="s">
        <v>8</v>
      </c>
      <c r="E1" s="63">
        <v>321</v>
      </c>
      <c r="F1" s="64" t="s">
        <v>9</v>
      </c>
      <c r="G1" s="65" t="s">
        <v>10</v>
      </c>
      <c r="H1" s="66" t="s">
        <v>24</v>
      </c>
      <c r="I1" s="65">
        <v>3</v>
      </c>
      <c r="J1" s="67">
        <v>425</v>
      </c>
      <c r="K1" s="67" t="s">
        <v>10</v>
      </c>
      <c r="L1" s="67"/>
      <c r="M1" s="65">
        <f>N1+O1</f>
        <v>5825.5999999999995</v>
      </c>
      <c r="N1" s="65">
        <f t="shared" ref="N1" si="0">AE1-AF1-AG1</f>
        <v>200.7</v>
      </c>
      <c r="O1" s="65">
        <v>5624.9</v>
      </c>
      <c r="P1" s="68">
        <v>1965</v>
      </c>
      <c r="Q1" s="65" t="s">
        <v>6</v>
      </c>
      <c r="R1" s="65">
        <v>1994</v>
      </c>
      <c r="S1" s="65">
        <v>5</v>
      </c>
      <c r="T1" s="65">
        <v>8</v>
      </c>
      <c r="U1" s="65">
        <v>16</v>
      </c>
      <c r="V1" s="65">
        <v>7126</v>
      </c>
      <c r="W1" s="65">
        <v>1751</v>
      </c>
      <c r="X1" s="65">
        <v>20490</v>
      </c>
      <c r="Y1" s="65">
        <v>5825.6</v>
      </c>
      <c r="Z1" s="65"/>
      <c r="AA1" s="65"/>
      <c r="AB1" s="65">
        <v>5624.9</v>
      </c>
      <c r="AC1" s="65">
        <v>3870.6</v>
      </c>
      <c r="AD1" s="65">
        <v>5624.9</v>
      </c>
      <c r="AE1" s="65">
        <v>200.7</v>
      </c>
      <c r="AF1" s="65"/>
      <c r="AG1" s="65"/>
      <c r="AH1" s="65">
        <v>17.399999999999999</v>
      </c>
      <c r="AI1" s="65">
        <v>17.399999999999999</v>
      </c>
      <c r="AJ1" s="65"/>
      <c r="AK1" s="65"/>
      <c r="AL1" s="65">
        <v>116</v>
      </c>
      <c r="AM1" s="65">
        <v>19</v>
      </c>
      <c r="AN1" s="65"/>
      <c r="AO1" s="65">
        <v>579</v>
      </c>
      <c r="AP1" s="65">
        <v>330.6</v>
      </c>
      <c r="AQ1" s="65">
        <v>48</v>
      </c>
      <c r="AR1" s="65">
        <v>2162.3000000000002</v>
      </c>
      <c r="AS1" s="65">
        <v>1459.9</v>
      </c>
      <c r="AT1" s="65">
        <v>40</v>
      </c>
      <c r="AU1" s="65">
        <v>2332.4</v>
      </c>
      <c r="AV1" s="65">
        <v>1675.3</v>
      </c>
      <c r="AW1" s="65">
        <v>9</v>
      </c>
      <c r="AX1" s="65">
        <v>551.20000000000005</v>
      </c>
      <c r="AY1" s="65">
        <v>404.8</v>
      </c>
      <c r="AZ1" s="65">
        <v>10</v>
      </c>
      <c r="BA1" s="65">
        <v>617.9</v>
      </c>
      <c r="BB1" s="65">
        <v>452.4</v>
      </c>
      <c r="BC1" s="65"/>
      <c r="BD1" s="65"/>
      <c r="BE1" s="65"/>
      <c r="BF1" s="65"/>
      <c r="BG1" s="65"/>
      <c r="BH1" s="65"/>
      <c r="BI1" s="65"/>
      <c r="BJ1" s="65"/>
      <c r="BK1" s="67">
        <v>425</v>
      </c>
      <c r="BL1" s="67" t="s">
        <v>10</v>
      </c>
      <c r="BM1" s="69" t="s">
        <v>25</v>
      </c>
      <c r="BN1" s="69"/>
      <c r="BO1" s="70" t="s">
        <v>26</v>
      </c>
      <c r="BP1" s="71" t="s">
        <v>26</v>
      </c>
      <c r="BQ1" s="72">
        <v>23146638</v>
      </c>
      <c r="BR1" s="72"/>
      <c r="BS1" s="72"/>
      <c r="BT1" s="73">
        <f>BQ1+BR1-BS1</f>
        <v>23146638</v>
      </c>
      <c r="BU1" s="72"/>
      <c r="BV1" s="72"/>
      <c r="BW1" s="72"/>
      <c r="BX1" s="72">
        <f t="shared" ref="BX1" si="1">BT81+BV1-BW1</f>
        <v>0</v>
      </c>
      <c r="BY1" s="72"/>
      <c r="BZ1" s="72"/>
      <c r="CA1" s="72">
        <f t="shared" ref="CA1" si="2">BX1+BY1-BZ1</f>
        <v>0</v>
      </c>
      <c r="CB1" s="72">
        <v>22</v>
      </c>
      <c r="CC1" s="72"/>
      <c r="CD1" s="72"/>
      <c r="CE1" s="72">
        <v>28536632</v>
      </c>
      <c r="CF1" s="72"/>
      <c r="CG1" s="72"/>
      <c r="CH1" s="74">
        <v>6392206</v>
      </c>
      <c r="CI1" s="72"/>
      <c r="CJ1" s="72"/>
      <c r="CK1" s="75">
        <v>0.7</v>
      </c>
      <c r="CL1" s="72"/>
      <c r="CM1" s="72">
        <f t="shared" ref="CM1" si="3">CH1+CI1-CJ1+CL1</f>
        <v>6392206</v>
      </c>
      <c r="CN1" s="76"/>
      <c r="CO1" s="77">
        <v>421</v>
      </c>
      <c r="CP1" s="78" t="s">
        <v>11</v>
      </c>
      <c r="CQ1" s="79" t="s">
        <v>12</v>
      </c>
      <c r="CR1" s="80">
        <v>322</v>
      </c>
      <c r="CS1" s="81" t="s">
        <v>27</v>
      </c>
      <c r="CT1" s="82">
        <v>152.69999999999999</v>
      </c>
      <c r="CU1" s="83">
        <v>17.399999999999999</v>
      </c>
      <c r="CV1" s="84">
        <f t="shared" ref="CV1" si="4">BT1/M1</f>
        <v>3973.2624965668774</v>
      </c>
      <c r="CW1" s="85">
        <f t="shared" ref="CW1" si="5">CT1*CV1</f>
        <v>606717.1832257621</v>
      </c>
      <c r="CX1" s="86"/>
      <c r="CY1" s="87"/>
      <c r="CZ1" s="88"/>
      <c r="DA1" s="89"/>
      <c r="DB1" s="90"/>
      <c r="DC1" s="91"/>
      <c r="DD1" s="92"/>
      <c r="DE1" s="92"/>
      <c r="DF1" s="92"/>
      <c r="DG1" s="92"/>
      <c r="DH1" s="92"/>
      <c r="DI1" s="92"/>
      <c r="DJ1" s="92"/>
      <c r="DK1" s="92"/>
      <c r="DL1" s="92"/>
      <c r="DM1" s="93"/>
      <c r="DN1" s="93"/>
      <c r="DO1" s="93"/>
      <c r="DP1" s="93"/>
      <c r="DQ1" s="93"/>
      <c r="DR1" s="93"/>
      <c r="DS1" s="93"/>
      <c r="DT1" s="93"/>
      <c r="DU1" s="93"/>
      <c r="DV1" s="93"/>
      <c r="DW1" s="93"/>
      <c r="DX1" s="93"/>
      <c r="DY1" s="93"/>
      <c r="DZ1" s="93"/>
      <c r="EA1" s="93"/>
      <c r="EB1" s="93"/>
      <c r="EC1" s="93"/>
      <c r="ED1" s="93"/>
      <c r="EE1" s="93"/>
      <c r="EF1" s="93"/>
      <c r="EG1" s="93"/>
      <c r="EH1" s="93"/>
      <c r="EI1" s="93"/>
      <c r="EJ1" s="93"/>
      <c r="EK1" s="93"/>
      <c r="EL1" s="93"/>
      <c r="EM1" s="93"/>
      <c r="EN1" s="93"/>
      <c r="EO1" s="93"/>
      <c r="EP1" s="93"/>
      <c r="EQ1" s="93"/>
      <c r="ER1" s="93"/>
      <c r="ES1" s="93"/>
      <c r="ET1" s="93"/>
      <c r="EU1" s="93"/>
      <c r="EV1" s="93"/>
      <c r="EW1" s="93"/>
      <c r="EX1" s="93"/>
      <c r="EY1" s="93"/>
      <c r="EZ1" s="93"/>
      <c r="FA1" s="93"/>
      <c r="FB1" s="93"/>
      <c r="FC1" s="93"/>
      <c r="FD1" s="93"/>
      <c r="FE1" s="93"/>
      <c r="FF1" s="93"/>
      <c r="FG1" s="93"/>
      <c r="FH1" s="93"/>
      <c r="FI1" s="93"/>
      <c r="FJ1" s="93"/>
      <c r="FK1" s="93"/>
      <c r="FL1" s="93"/>
      <c r="FM1" s="93"/>
      <c r="FN1" s="93"/>
      <c r="FO1" s="93"/>
      <c r="FP1" s="93"/>
      <c r="FQ1" s="93"/>
      <c r="FR1" s="93"/>
      <c r="FS1" s="93"/>
      <c r="FT1" s="93"/>
      <c r="FU1" s="93"/>
      <c r="FV1" s="93"/>
      <c r="FW1" s="93"/>
      <c r="FX1" s="93"/>
      <c r="FY1" s="93"/>
      <c r="FZ1" s="93"/>
      <c r="GA1" s="93"/>
      <c r="GB1" s="93"/>
      <c r="GC1" s="93"/>
      <c r="GD1" s="93"/>
      <c r="GE1" s="93"/>
      <c r="GF1" s="93"/>
      <c r="GG1" s="93"/>
      <c r="GH1" s="93"/>
      <c r="GI1" s="93"/>
      <c r="GJ1" s="93"/>
      <c r="GK1" s="93"/>
      <c r="GL1" s="9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приложение  (2)</vt:lpstr>
      <vt:lpstr>приложение </vt:lpstr>
      <vt:lpstr>Лист1</vt:lpstr>
      <vt:lpstr>'приложение '!Область_печати</vt:lpstr>
      <vt:lpstr>'приложение 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</dc:creator>
  <cp:lastModifiedBy>Ю. Токарева</cp:lastModifiedBy>
  <cp:lastPrinted>2016-12-13T09:44:21Z</cp:lastPrinted>
  <dcterms:created xsi:type="dcterms:W3CDTF">2005-05-11T10:29:54Z</dcterms:created>
  <dcterms:modified xsi:type="dcterms:W3CDTF">2016-12-22T07:43:45Z</dcterms:modified>
</cp:coreProperties>
</file>